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ttps://gpo-my.sharepoint.com/personal/aotovo_gpo_gov/Documents/Documents/Desktop/"/>
    </mc:Choice>
  </mc:AlternateContent>
  <xr:revisionPtr revIDLastSave="137" documentId="8_{98D74F6B-8FDA-470B-BC98-611409EFA447}" xr6:coauthVersionLast="47" xr6:coauthVersionMax="47" xr10:uidLastSave="{3F1249F4-3C1B-483A-A360-9A8DA2E17A30}"/>
  <bookViews>
    <workbookView xWindow="530" yWindow="1470" windowWidth="17780" windowHeight="8610" tabRatio="674" activeTab="1" xr2:uid="{00000000-000D-0000-FFFF-FFFF00000000}"/>
  </bookViews>
  <sheets>
    <sheet name="CFR Vols" sheetId="1" r:id="rId1"/>
    <sheet name="CFR Page Breakdown" sheetId="2" r:id="rId2"/>
  </sheets>
  <definedNames>
    <definedName name="_xlnm.Print_Area" localSheetId="1">'CFR Page Breakdown'!$A$1:$H$62</definedName>
    <definedName name="_xlnm.Print_Area" localSheetId="0">'CFR Vols'!$A$1:$L$97</definedName>
    <definedName name="_xlnm.Print_Titles" localSheetId="0">'CFR Vols'!$1:$5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F58" i="2"/>
  <c r="H58" i="2" s="1"/>
  <c r="F57" i="2"/>
  <c r="H57" i="2" s="1"/>
  <c r="F56" i="2"/>
  <c r="H56" i="2" s="1"/>
  <c r="C89" i="1" s="1"/>
  <c r="L89" i="1" s="1"/>
  <c r="K90" i="1"/>
  <c r="K89" i="1"/>
  <c r="C88" i="1"/>
  <c r="F55" i="2"/>
  <c r="H55" i="2" s="1"/>
  <c r="F54" i="2"/>
  <c r="H54" i="2" s="1"/>
  <c r="C87" i="1" s="1"/>
  <c r="L90" i="1" l="1"/>
  <c r="K88" i="1"/>
  <c r="K87" i="1"/>
  <c r="L88" i="1"/>
  <c r="K86" i="1" l="1"/>
  <c r="F53" i="2" l="1"/>
  <c r="H53" i="2" s="1"/>
  <c r="C86" i="1" s="1"/>
  <c r="K85" i="1"/>
  <c r="L87" i="1" l="1"/>
  <c r="F52" i="2"/>
  <c r="H52" i="2" s="1"/>
  <c r="C85" i="1" s="1"/>
  <c r="L86" i="1" s="1"/>
  <c r="I39" i="1" l="1"/>
  <c r="K84" i="1" l="1"/>
  <c r="K83" i="1"/>
  <c r="F51" i="2"/>
  <c r="H51" i="2" s="1"/>
  <c r="C84" i="1" s="1"/>
  <c r="L85" i="1" l="1"/>
  <c r="F49" i="2"/>
  <c r="H49" i="2" s="1"/>
  <c r="C82" i="1" s="1"/>
  <c r="F50" i="2"/>
  <c r="H50" i="2" s="1"/>
  <c r="C83" i="1" s="1"/>
  <c r="L84" i="1" s="1"/>
  <c r="F10" i="2"/>
  <c r="H10" i="2" s="1"/>
  <c r="F11" i="2"/>
  <c r="H11" i="2" s="1"/>
  <c r="F12" i="2"/>
  <c r="H12" i="2" s="1"/>
  <c r="F13" i="2"/>
  <c r="H13" i="2" s="1"/>
  <c r="F14" i="2"/>
  <c r="H14" i="2" s="1"/>
  <c r="F15" i="2"/>
  <c r="H15" i="2" s="1"/>
  <c r="F16" i="2"/>
  <c r="H16" i="2" s="1"/>
  <c r="F17" i="2"/>
  <c r="H17" i="2" s="1"/>
  <c r="F18" i="2"/>
  <c r="H18" i="2" s="1"/>
  <c r="F19" i="2"/>
  <c r="H19" i="2" s="1"/>
  <c r="F20" i="2"/>
  <c r="H20" i="2" s="1"/>
  <c r="F21" i="2"/>
  <c r="H21" i="2" s="1"/>
  <c r="F22" i="2"/>
  <c r="H22" i="2" s="1"/>
  <c r="F23" i="2"/>
  <c r="H23" i="2" s="1"/>
  <c r="F24" i="2"/>
  <c r="H24" i="2" s="1"/>
  <c r="F25" i="2"/>
  <c r="H25" i="2" s="1"/>
  <c r="F26" i="2"/>
  <c r="H26" i="2" s="1"/>
  <c r="F27" i="2"/>
  <c r="H27" i="2"/>
  <c r="F28" i="2"/>
  <c r="H28" i="2" s="1"/>
  <c r="F29" i="2"/>
  <c r="H29" i="2" s="1"/>
  <c r="F9" i="2"/>
  <c r="H9" i="2" s="1"/>
  <c r="F31" i="2"/>
  <c r="H31" i="2" s="1"/>
  <c r="F32" i="2"/>
  <c r="H32" i="2" s="1"/>
  <c r="F33" i="2"/>
  <c r="H33" i="2" s="1"/>
  <c r="F30" i="2"/>
  <c r="H30" i="2" s="1"/>
  <c r="I65" i="1"/>
  <c r="I66" i="1"/>
  <c r="I67" i="1"/>
  <c r="I69" i="1"/>
  <c r="I70" i="1"/>
  <c r="I71" i="1"/>
  <c r="I72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36" i="1"/>
  <c r="I37" i="1"/>
  <c r="I38" i="1"/>
  <c r="I40" i="1"/>
  <c r="I41" i="1"/>
  <c r="I42" i="1"/>
  <c r="I43" i="1"/>
  <c r="I44" i="1"/>
  <c r="I45" i="1"/>
  <c r="I46" i="1"/>
  <c r="I26" i="1"/>
  <c r="I27" i="1"/>
  <c r="I28" i="1"/>
  <c r="I29" i="1"/>
  <c r="I30" i="1"/>
  <c r="I31" i="1"/>
  <c r="I32" i="1"/>
  <c r="I33" i="1"/>
  <c r="I34" i="1"/>
  <c r="I35" i="1"/>
  <c r="I18" i="1"/>
  <c r="I19" i="1"/>
  <c r="I20" i="1"/>
  <c r="I21" i="1"/>
  <c r="I22" i="1"/>
  <c r="I23" i="1"/>
  <c r="I24" i="1"/>
  <c r="I25" i="1"/>
  <c r="I17" i="1"/>
  <c r="F34" i="2"/>
  <c r="H34" i="2" s="1"/>
  <c r="F35" i="2"/>
  <c r="H35" i="2" s="1"/>
  <c r="F36" i="2"/>
  <c r="H36" i="2" s="1"/>
  <c r="F37" i="2"/>
  <c r="H37" i="2" s="1"/>
  <c r="F38" i="2"/>
  <c r="H38" i="2" s="1"/>
  <c r="F39" i="2"/>
  <c r="H39" i="2" s="1"/>
  <c r="C72" i="1" s="1"/>
  <c r="L72" i="1" s="1"/>
  <c r="F40" i="2"/>
  <c r="H40" i="2" s="1"/>
  <c r="C73" i="1" s="1"/>
  <c r="F41" i="2"/>
  <c r="H41" i="2" s="1"/>
  <c r="C74" i="1" s="1"/>
  <c r="F42" i="2"/>
  <c r="H42" i="2" s="1"/>
  <c r="C75" i="1" s="1"/>
  <c r="C43" i="2"/>
  <c r="F43" i="2" s="1"/>
  <c r="H43" i="2" s="1"/>
  <c r="C76" i="1" s="1"/>
  <c r="F44" i="2"/>
  <c r="H44" i="2" s="1"/>
  <c r="C77" i="1" s="1"/>
  <c r="F45" i="2"/>
  <c r="H45" i="2" s="1"/>
  <c r="C78" i="1" s="1"/>
  <c r="F46" i="2"/>
  <c r="H46" i="2" s="1"/>
  <c r="C79" i="1" s="1"/>
  <c r="F47" i="2"/>
  <c r="H47" i="2" s="1"/>
  <c r="C80" i="1" s="1"/>
  <c r="F48" i="2"/>
  <c r="H48" i="2" s="1"/>
  <c r="C81" i="1" s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E68" i="1"/>
  <c r="I68" i="1" s="1"/>
  <c r="L68" i="1"/>
  <c r="L69" i="1"/>
  <c r="L70" i="1"/>
  <c r="L71" i="1"/>
  <c r="I73" i="1"/>
  <c r="I74" i="1"/>
  <c r="I75" i="1"/>
  <c r="I76" i="1"/>
  <c r="I77" i="1"/>
  <c r="I78" i="1"/>
  <c r="I79" i="1"/>
  <c r="I80" i="1"/>
  <c r="I81" i="1"/>
  <c r="K82" i="1" s="1"/>
  <c r="K69" i="1" l="1"/>
  <c r="K31" i="1"/>
  <c r="L81" i="1"/>
  <c r="L82" i="1"/>
  <c r="L83" i="1"/>
  <c r="K56" i="1"/>
  <c r="K40" i="1"/>
  <c r="K39" i="1"/>
  <c r="K60" i="1"/>
  <c r="K38" i="1"/>
  <c r="K63" i="1"/>
  <c r="K55" i="1"/>
  <c r="K32" i="1"/>
  <c r="K28" i="1"/>
  <c r="K45" i="1"/>
  <c r="K41" i="1"/>
  <c r="K81" i="1"/>
  <c r="K76" i="1"/>
  <c r="K34" i="1"/>
  <c r="K30" i="1"/>
  <c r="K23" i="1"/>
  <c r="K77" i="1"/>
  <c r="K73" i="1"/>
  <c r="K20" i="1"/>
  <c r="K26" i="1"/>
  <c r="K57" i="1"/>
  <c r="K53" i="1"/>
  <c r="K49" i="1"/>
  <c r="K71" i="1"/>
  <c r="K66" i="1"/>
  <c r="K21" i="1"/>
  <c r="K35" i="1"/>
  <c r="K42" i="1"/>
  <c r="K64" i="1"/>
  <c r="K70" i="1"/>
  <c r="K65" i="1"/>
  <c r="K29" i="1"/>
  <c r="K18" i="1"/>
  <c r="K67" i="1"/>
  <c r="K54" i="1"/>
  <c r="K50" i="1"/>
  <c r="K19" i="1"/>
  <c r="K47" i="1"/>
  <c r="K72" i="1"/>
  <c r="K33" i="1"/>
  <c r="K27" i="1"/>
  <c r="K78" i="1"/>
  <c r="K74" i="1"/>
  <c r="L75" i="1"/>
  <c r="K48" i="1"/>
  <c r="L76" i="1"/>
  <c r="L73" i="1"/>
  <c r="L77" i="1"/>
  <c r="L78" i="1"/>
  <c r="K25" i="1"/>
  <c r="K24" i="1"/>
  <c r="K46" i="1"/>
  <c r="K59" i="1"/>
  <c r="K58" i="1"/>
  <c r="K51" i="1"/>
  <c r="K52" i="1"/>
  <c r="K68" i="1"/>
  <c r="K79" i="1"/>
  <c r="K80" i="1"/>
  <c r="K75" i="1"/>
  <c r="L80" i="1"/>
  <c r="L79" i="1"/>
  <c r="L74" i="1"/>
  <c r="K22" i="1"/>
  <c r="K44" i="1"/>
  <c r="K43" i="1"/>
  <c r="K36" i="1"/>
  <c r="K37" i="1"/>
  <c r="K61" i="1"/>
  <c r="K62" i="1"/>
</calcChain>
</file>

<file path=xl/sharedStrings.xml><?xml version="1.0" encoding="utf-8"?>
<sst xmlns="http://schemas.openxmlformats.org/spreadsheetml/2006/main" count="74" uniqueCount="55">
  <si>
    <t>Supplement 1938</t>
  </si>
  <si>
    <t>Supplement 1939</t>
  </si>
  <si>
    <t>Supplement 1940</t>
  </si>
  <si>
    <t>Supplement 1941</t>
  </si>
  <si>
    <t>Supplement 1944</t>
  </si>
  <si>
    <t>Supplement 1945</t>
  </si>
  <si>
    <t>Supplement 1947</t>
  </si>
  <si>
    <t>Supplement 1946</t>
  </si>
  <si>
    <t>1949 Revision</t>
  </si>
  <si>
    <t>**</t>
  </si>
  <si>
    <t>*</t>
  </si>
  <si>
    <t>*** Includes two revisions each (January 1 and October 1) for titles 42 through 50.</t>
  </si>
  <si>
    <t>***</t>
  </si>
  <si>
    <t>****</t>
  </si>
  <si>
    <t>CODE OF FEDERAL REGULATIONS</t>
  </si>
  <si>
    <t>* General Index and Finding Aids volume for 1975 and 1976</t>
  </si>
  <si>
    <t>** Total Pages for 1972 do not include the second revisions of titles 42 through 50, done in October 1972.</t>
  </si>
  <si>
    <t>* Total Pages for 1950 through 1969 include revisions and pocket part supplements.</t>
  </si>
  <si>
    <t>**** Post-1974 statistics include printed pages plus unrevised volumes.</t>
  </si>
  <si>
    <t>TOTAL PAGES PUBLISHED</t>
  </si>
  <si>
    <t>Year</t>
  </si>
  <si>
    <t>TOTAL PAGES COMPLETE CFR VOLUME</t>
  </si>
  <si>
    <t>Binding</t>
  </si>
  <si>
    <t>Red</t>
  </si>
  <si>
    <t>Slate Gray</t>
  </si>
  <si>
    <t>Magenta</t>
  </si>
  <si>
    <t>Yellow</t>
  </si>
  <si>
    <t>Purple</t>
  </si>
  <si>
    <t>** Unrevised CFR Volumes page totals include those previous editions for which a cover only was issued during  the year or any previous editions for which a supplement was issued.</t>
  </si>
  <si>
    <t>% increase in Volumes</t>
  </si>
  <si>
    <t>% increase in Pages</t>
  </si>
  <si>
    <t>Cover Only</t>
  </si>
  <si>
    <t>Paperbound Supplements</t>
  </si>
  <si>
    <t>Casebound Revisions</t>
  </si>
  <si>
    <t>Titles 1-50 Except Title 3</t>
  </si>
  <si>
    <t>Title 3 Compilation</t>
  </si>
  <si>
    <t>Index*</t>
  </si>
  <si>
    <t>Unrevised CFR Volumes**</t>
  </si>
  <si>
    <t>(Includes text, preliminary pages, tables and LSA)</t>
  </si>
  <si>
    <t>Cumm. Supp. 1938-1943</t>
  </si>
  <si>
    <t>Slate Grey</t>
  </si>
  <si>
    <t>Green</t>
  </si>
  <si>
    <t>Blue</t>
  </si>
  <si>
    <t>Orange</t>
  </si>
  <si>
    <t>TOTAL PAGES 1938 - 1949, AND</t>
  </si>
  <si>
    <t>Gray</t>
  </si>
  <si>
    <t>Brown</t>
  </si>
  <si>
    <t>Paperbound Revisions
(Exc. CFR Index)</t>
  </si>
  <si>
    <t>Total Volumes
(Exc CFR Index)</t>
  </si>
  <si>
    <t>Total Pages</t>
  </si>
  <si>
    <t>Fuscia</t>
  </si>
  <si>
    <t>Teal</t>
  </si>
  <si>
    <t>ACTUAL PAGE BREAKDOWN 1975 - 2021</t>
  </si>
  <si>
    <t>TOTAL VOLUMES AND PAGES 1950 - 2021</t>
  </si>
  <si>
    <t>Slate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</si>
</sst>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3" fillId="0" borderId="0" xfId="0" applyFont="1"/>
    <xf numFmtId="10" fontId="0" fillId="0" borderId="0" xfId="0" applyNumberFormat="1"/>
    <xf numFmtId="0" fontId="9" fillId="0" borderId="0" xfId="0" applyFont="1"/>
    <xf numFmtId="0" fontId="8" fillId="0" borderId="0" xfId="0" applyFont="1"/>
    <xf numFmtId="164" fontId="3" fillId="0" borderId="0" xfId="1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164" fontId="3" fillId="0" borderId="0" xfId="0" applyNumberFormat="1" applyFont="1"/>
    <xf numFmtId="0" fontId="3" fillId="0" borderId="8" xfId="0" applyFont="1" applyBorder="1"/>
    <xf numFmtId="10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3" fillId="0" borderId="9" xfId="1" applyNumberFormat="1" applyFont="1" applyBorder="1" applyAlignment="1">
      <alignment horizontal="center" vertical="top"/>
    </xf>
    <xf numFmtId="10" fontId="3" fillId="0" borderId="2" xfId="0" applyNumberFormat="1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164" fontId="3" fillId="0" borderId="0" xfId="1" applyNumberFormat="1" applyFont="1" applyAlignment="1">
      <alignment horizontal="center" vertical="top"/>
    </xf>
    <xf numFmtId="0" fontId="3" fillId="0" borderId="0" xfId="0" applyFont="1" applyAlignment="1" applyProtection="1">
      <alignment horizontal="left" vertical="top"/>
      <protection locked="0"/>
    </xf>
    <xf numFmtId="164" fontId="3" fillId="0" borderId="0" xfId="1" applyNumberFormat="1" applyFont="1" applyAlignment="1" applyProtection="1">
      <alignment horizontal="center" vertical="top"/>
      <protection locked="0"/>
    </xf>
    <xf numFmtId="10" fontId="3" fillId="0" borderId="0" xfId="0" applyNumberFormat="1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2" fillId="2" borderId="3" xfId="0" applyFont="1" applyFill="1" applyBorder="1" applyAlignment="1">
      <alignment horizontal="center" vertical="top"/>
    </xf>
    <xf numFmtId="164" fontId="3" fillId="0" borderId="5" xfId="1" applyNumberFormat="1" applyFont="1" applyBorder="1" applyAlignment="1">
      <alignment horizontal="center"/>
    </xf>
    <xf numFmtId="0" fontId="4" fillId="0" borderId="9" xfId="0" applyFont="1" applyBorder="1" applyAlignment="1">
      <alignment horizontal="left" vertical="top"/>
    </xf>
    <xf numFmtId="10" fontId="3" fillId="0" borderId="10" xfId="0" applyNumberFormat="1" applyFont="1" applyBorder="1" applyAlignment="1">
      <alignment vertical="top"/>
    </xf>
    <xf numFmtId="164" fontId="3" fillId="0" borderId="9" xfId="0" applyNumberFormat="1" applyFont="1" applyBorder="1"/>
    <xf numFmtId="164" fontId="3" fillId="0" borderId="9" xfId="1" applyNumberFormat="1" applyFont="1" applyBorder="1"/>
    <xf numFmtId="0" fontId="4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164" fontId="3" fillId="0" borderId="11" xfId="1" applyNumberFormat="1" applyFont="1" applyBorder="1"/>
    <xf numFmtId="10" fontId="3" fillId="0" borderId="5" xfId="0" applyNumberFormat="1" applyFont="1" applyBorder="1" applyAlignment="1">
      <alignment vertical="top"/>
    </xf>
    <xf numFmtId="10" fontId="3" fillId="0" borderId="24" xfId="0" applyNumberFormat="1" applyFont="1" applyBorder="1" applyAlignment="1">
      <alignment vertical="top"/>
    </xf>
    <xf numFmtId="10" fontId="3" fillId="0" borderId="25" xfId="0" applyNumberFormat="1" applyFont="1" applyBorder="1" applyAlignment="1">
      <alignment vertical="top"/>
    </xf>
    <xf numFmtId="10" fontId="3" fillId="0" borderId="9" xfId="0" applyNumberFormat="1" applyFont="1" applyBorder="1" applyAlignment="1">
      <alignment vertical="top"/>
    </xf>
    <xf numFmtId="10" fontId="3" fillId="0" borderId="18" xfId="0" applyNumberFormat="1" applyFont="1" applyBorder="1" applyAlignment="1">
      <alignment vertical="top"/>
    </xf>
    <xf numFmtId="0" fontId="4" fillId="0" borderId="19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164" fontId="3" fillId="0" borderId="10" xfId="1" applyNumberFormat="1" applyFont="1" applyBorder="1"/>
    <xf numFmtId="164" fontId="3" fillId="0" borderId="12" xfId="1" applyNumberFormat="1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164" fontId="3" fillId="0" borderId="0" xfId="1" applyNumberFormat="1" applyFont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/>
    </xf>
    <xf numFmtId="164" fontId="3" fillId="0" borderId="18" xfId="1" applyNumberFormat="1" applyFont="1" applyBorder="1" applyAlignment="1">
      <alignment horizontal="center" vertical="top"/>
    </xf>
    <xf numFmtId="10" fontId="3" fillId="0" borderId="22" xfId="0" applyNumberFormat="1" applyFont="1" applyBorder="1" applyAlignment="1">
      <alignment vertical="top"/>
    </xf>
    <xf numFmtId="10" fontId="3" fillId="0" borderId="12" xfId="0" applyNumberFormat="1" applyFont="1" applyBorder="1" applyAlignment="1">
      <alignment vertical="top"/>
    </xf>
    <xf numFmtId="0" fontId="2" fillId="2" borderId="28" xfId="0" applyFont="1" applyFill="1" applyBorder="1" applyAlignment="1">
      <alignment horizontal="center" vertical="top" wrapText="1"/>
    </xf>
    <xf numFmtId="164" fontId="3" fillId="0" borderId="0" xfId="1" applyNumberFormat="1" applyFont="1" applyBorder="1" applyAlignment="1" applyProtection="1">
      <alignment horizontal="center" vertical="top"/>
      <protection locked="0"/>
    </xf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Border="1"/>
    <xf numFmtId="164" fontId="3" fillId="0" borderId="29" xfId="1" applyNumberFormat="1" applyFont="1" applyBorder="1" applyAlignment="1">
      <alignment horizontal="center" vertical="top"/>
    </xf>
    <xf numFmtId="164" fontId="3" fillId="0" borderId="30" xfId="1" applyNumberFormat="1" applyFont="1" applyBorder="1" applyAlignment="1">
      <alignment horizontal="center" vertical="top"/>
    </xf>
    <xf numFmtId="164" fontId="3" fillId="0" borderId="17" xfId="1" applyNumberFormat="1" applyFont="1" applyBorder="1" applyAlignment="1">
      <alignment horizontal="center" vertical="top"/>
    </xf>
    <xf numFmtId="164" fontId="3" fillId="0" borderId="31" xfId="1" applyNumberFormat="1" applyFont="1" applyBorder="1" applyAlignment="1">
      <alignment horizontal="center" vertical="top"/>
    </xf>
    <xf numFmtId="0" fontId="2" fillId="2" borderId="32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0" fillId="2" borderId="26" xfId="0" applyFont="1" applyFill="1" applyBorder="1" applyAlignment="1">
      <alignment horizontal="center" vertical="top" wrapText="1"/>
    </xf>
    <xf numFmtId="0" fontId="10" fillId="2" borderId="33" xfId="0" applyFont="1" applyFill="1" applyBorder="1" applyAlignment="1">
      <alignment horizontal="center" vertical="top" wrapText="1"/>
    </xf>
    <xf numFmtId="164" fontId="3" fillId="0" borderId="8" xfId="1" applyNumberFormat="1" applyFont="1" applyBorder="1" applyAlignment="1">
      <alignment horizontal="center" vertical="top"/>
    </xf>
    <xf numFmtId="164" fontId="3" fillId="0" borderId="34" xfId="1" applyNumberFormat="1" applyFont="1" applyBorder="1" applyAlignment="1">
      <alignment horizontal="center" vertical="top"/>
    </xf>
    <xf numFmtId="0" fontId="10" fillId="2" borderId="32" xfId="0" applyFont="1" applyFill="1" applyBorder="1" applyAlignment="1">
      <alignment horizontal="center" vertical="top" wrapText="1"/>
    </xf>
    <xf numFmtId="10" fontId="2" fillId="2" borderId="26" xfId="0" applyNumberFormat="1" applyFont="1" applyFill="1" applyBorder="1" applyAlignment="1">
      <alignment horizontal="center" vertical="top" wrapText="1"/>
    </xf>
    <xf numFmtId="10" fontId="2" fillId="2" borderId="35" xfId="0" applyNumberFormat="1" applyFont="1" applyFill="1" applyBorder="1" applyAlignment="1">
      <alignment horizontal="center" vertical="top" wrapText="1"/>
    </xf>
    <xf numFmtId="164" fontId="3" fillId="0" borderId="16" xfId="1" applyNumberFormat="1" applyFont="1" applyBorder="1" applyAlignment="1">
      <alignment horizontal="center"/>
    </xf>
    <xf numFmtId="164" fontId="3" fillId="0" borderId="24" xfId="1" applyNumberFormat="1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64" fontId="3" fillId="0" borderId="14" xfId="1" applyNumberFormat="1" applyFont="1" applyBorder="1" applyAlignment="1">
      <alignment horizontal="center"/>
    </xf>
    <xf numFmtId="164" fontId="3" fillId="0" borderId="39" xfId="1" applyNumberFormat="1" applyFont="1" applyBorder="1" applyAlignment="1">
      <alignment horizontal="center" vertical="top"/>
    </xf>
    <xf numFmtId="164" fontId="3" fillId="0" borderId="22" xfId="1" applyNumberFormat="1" applyFont="1" applyBorder="1" applyAlignment="1">
      <alignment horizontal="center" vertical="top"/>
    </xf>
    <xf numFmtId="0" fontId="4" fillId="0" borderId="22" xfId="0" applyFont="1" applyBorder="1" applyAlignment="1">
      <alignment horizontal="left" vertical="top"/>
    </xf>
    <xf numFmtId="164" fontId="3" fillId="0" borderId="11" xfId="1" applyNumberFormat="1" applyFont="1" applyBorder="1" applyAlignment="1">
      <alignment horizontal="center" vertical="top"/>
    </xf>
    <xf numFmtId="164" fontId="3" fillId="0" borderId="38" xfId="1" applyNumberFormat="1" applyFont="1" applyBorder="1" applyAlignment="1">
      <alignment horizontal="center" vertical="top"/>
    </xf>
    <xf numFmtId="0" fontId="4" fillId="0" borderId="11" xfId="0" applyFont="1" applyBorder="1" applyAlignment="1">
      <alignment horizontal="left" vertical="top"/>
    </xf>
    <xf numFmtId="0" fontId="4" fillId="0" borderId="11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164" fontId="3" fillId="0" borderId="15" xfId="1" applyNumberFormat="1" applyFont="1" applyBorder="1" applyAlignment="1">
      <alignment horizontal="center"/>
    </xf>
    <xf numFmtId="0" fontId="4" fillId="0" borderId="39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164" fontId="3" fillId="0" borderId="22" xfId="1" applyNumberFormat="1" applyFont="1" applyBorder="1"/>
    <xf numFmtId="164" fontId="3" fillId="0" borderId="23" xfId="1" applyNumberFormat="1" applyFont="1" applyBorder="1" applyAlignment="1">
      <alignment horizontal="center"/>
    </xf>
    <xf numFmtId="0" fontId="4" fillId="0" borderId="34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164" fontId="3" fillId="0" borderId="7" xfId="1" applyNumberFormat="1" applyFont="1" applyBorder="1" applyAlignment="1">
      <alignment horizontal="center" vertical="top"/>
    </xf>
    <xf numFmtId="164" fontId="3" fillId="0" borderId="41" xfId="1" applyNumberFormat="1" applyFont="1" applyBorder="1" applyAlignment="1">
      <alignment horizontal="center" vertical="top"/>
    </xf>
    <xf numFmtId="164" fontId="3" fillId="0" borderId="27" xfId="1" applyNumberFormat="1" applyFont="1" applyBorder="1" applyAlignment="1">
      <alignment horizontal="center" vertical="top"/>
    </xf>
    <xf numFmtId="164" fontId="3" fillId="0" borderId="10" xfId="1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164" fontId="3" fillId="0" borderId="1" xfId="1" applyNumberFormat="1" applyFont="1" applyBorder="1" applyAlignment="1">
      <alignment horizontal="center" vertical="top"/>
    </xf>
    <xf numFmtId="164" fontId="3" fillId="0" borderId="40" xfId="1" applyNumberFormat="1" applyFont="1" applyBorder="1" applyAlignment="1">
      <alignment horizontal="center" vertical="top"/>
    </xf>
    <xf numFmtId="10" fontId="3" fillId="0" borderId="20" xfId="0" applyNumberFormat="1" applyFont="1" applyBorder="1" applyAlignment="1">
      <alignment vertical="top"/>
    </xf>
    <xf numFmtId="10" fontId="3" fillId="0" borderId="34" xfId="0" applyNumberFormat="1" applyFont="1" applyBorder="1" applyAlignment="1">
      <alignment vertical="top"/>
    </xf>
    <xf numFmtId="10" fontId="3" fillId="0" borderId="30" xfId="0" applyNumberFormat="1" applyFont="1" applyBorder="1" applyAlignment="1">
      <alignment vertical="top"/>
    </xf>
    <xf numFmtId="0" fontId="3" fillId="0" borderId="37" xfId="0" applyFont="1" applyBorder="1" applyAlignment="1">
      <alignment vertical="top"/>
    </xf>
    <xf numFmtId="10" fontId="3" fillId="0" borderId="11" xfId="0" applyNumberFormat="1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left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2" borderId="15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Percent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28"/>
  <sheetViews>
    <sheetView zoomScaleNormal="100" workbookViewId="0">
      <pane ySplit="5" topLeftCell="A88" activePane="bottomLeft" state="frozen"/>
      <selection pane="bottomLeft" activeCell="C90" sqref="C90"/>
    </sheetView>
  </sheetViews>
  <sheetFormatPr defaultColWidth="9.7265625" defaultRowHeight="12.5" x14ac:dyDescent="0.25"/>
  <cols>
    <col min="1" max="1" width="13.7265625" customWidth="1"/>
    <col min="2" max="2" width="12.7265625" customWidth="1"/>
    <col min="3" max="3" width="10.1796875" customWidth="1"/>
    <col min="4" max="4" width="2.81640625" customWidth="1"/>
    <col min="5" max="6" width="7.54296875" customWidth="1"/>
    <col min="7" max="7" width="8.08984375" customWidth="1"/>
    <col min="8" max="8" width="9.7265625" customWidth="1"/>
    <col min="9" max="9" width="11.54296875" customWidth="1"/>
    <col min="10" max="10" width="3.7265625" customWidth="1"/>
    <col min="11" max="11" width="10.453125" style="5" customWidth="1"/>
    <col min="12" max="12" width="11.453125" style="5" customWidth="1"/>
    <col min="13" max="13" width="9.7265625" style="5" customWidth="1"/>
  </cols>
  <sheetData>
    <row r="1" spans="1:13" ht="13" x14ac:dyDescent="0.3">
      <c r="A1" s="104" t="s">
        <v>14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  <c r="L1" s="105"/>
    </row>
    <row r="2" spans="1:13" ht="13" x14ac:dyDescent="0.3">
      <c r="A2" s="104" t="s">
        <v>44</v>
      </c>
      <c r="B2" s="104"/>
      <c r="C2" s="104"/>
      <c r="D2" s="104"/>
      <c r="E2" s="104"/>
      <c r="F2" s="104"/>
      <c r="G2" s="104"/>
      <c r="H2" s="104"/>
      <c r="I2" s="104"/>
      <c r="J2" s="104"/>
      <c r="K2" s="106"/>
      <c r="L2" s="106"/>
    </row>
    <row r="3" spans="1:13" ht="13" x14ac:dyDescent="0.3">
      <c r="A3" s="104" t="s">
        <v>53</v>
      </c>
      <c r="B3" s="104"/>
      <c r="C3" s="104"/>
      <c r="D3" s="104"/>
      <c r="E3" s="104"/>
      <c r="F3" s="104"/>
      <c r="G3" s="104"/>
      <c r="H3" s="104"/>
      <c r="I3" s="104"/>
      <c r="J3" s="104"/>
      <c r="K3" s="106"/>
      <c r="L3" s="106"/>
    </row>
    <row r="4" spans="1:13" ht="13.5" thickBot="1" x14ac:dyDescent="0.3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8"/>
      <c r="L4" s="108"/>
    </row>
    <row r="5" spans="1:13" ht="45" customHeight="1" x14ac:dyDescent="0.25">
      <c r="A5" s="25" t="s">
        <v>20</v>
      </c>
      <c r="B5" s="25" t="s">
        <v>22</v>
      </c>
      <c r="C5" s="62" t="s">
        <v>49</v>
      </c>
      <c r="D5" s="60"/>
      <c r="E5" s="63" t="s">
        <v>47</v>
      </c>
      <c r="F5" s="61" t="s">
        <v>33</v>
      </c>
      <c r="G5" s="52" t="s">
        <v>32</v>
      </c>
      <c r="H5" s="47" t="s">
        <v>31</v>
      </c>
      <c r="I5" s="64" t="s">
        <v>48</v>
      </c>
      <c r="J5" s="67"/>
      <c r="K5" s="68" t="s">
        <v>29</v>
      </c>
      <c r="L5" s="69" t="s">
        <v>30</v>
      </c>
    </row>
    <row r="6" spans="1:13" s="14" customFormat="1" ht="13.5" customHeight="1" x14ac:dyDescent="0.25">
      <c r="A6" s="27">
        <v>1938</v>
      </c>
      <c r="B6" s="27"/>
      <c r="C6" s="58">
        <v>18193</v>
      </c>
      <c r="D6" s="57"/>
      <c r="E6" s="58"/>
      <c r="F6" s="15"/>
      <c r="G6" s="15"/>
      <c r="H6" s="15"/>
      <c r="I6" s="58"/>
      <c r="J6" s="56"/>
      <c r="K6" s="39"/>
      <c r="L6" s="36"/>
      <c r="M6" s="13"/>
    </row>
    <row r="7" spans="1:13" s="14" customFormat="1" ht="13.5" customHeight="1" x14ac:dyDescent="0.25">
      <c r="A7" s="27" t="s">
        <v>0</v>
      </c>
      <c r="B7" s="27"/>
      <c r="C7" s="58">
        <v>1596</v>
      </c>
      <c r="D7" s="57"/>
      <c r="E7" s="58"/>
      <c r="F7" s="15"/>
      <c r="G7" s="15"/>
      <c r="H7" s="15"/>
      <c r="I7" s="58"/>
      <c r="J7" s="57"/>
      <c r="K7" s="38"/>
      <c r="L7" s="35"/>
      <c r="M7" s="13"/>
    </row>
    <row r="8" spans="1:13" s="14" customFormat="1" ht="13.5" customHeight="1" x14ac:dyDescent="0.25">
      <c r="A8" s="27" t="s">
        <v>1</v>
      </c>
      <c r="B8" s="27"/>
      <c r="C8" s="58">
        <v>4984</v>
      </c>
      <c r="D8" s="57"/>
      <c r="E8" s="58"/>
      <c r="F8" s="15"/>
      <c r="G8" s="15"/>
      <c r="H8" s="15"/>
      <c r="I8" s="58"/>
      <c r="J8" s="57"/>
      <c r="K8" s="38"/>
      <c r="L8" s="35"/>
      <c r="M8" s="13"/>
    </row>
    <row r="9" spans="1:13" s="14" customFormat="1" ht="13.5" customHeight="1" x14ac:dyDescent="0.25">
      <c r="A9" s="27" t="s">
        <v>2</v>
      </c>
      <c r="B9" s="27"/>
      <c r="C9" s="58">
        <v>15088</v>
      </c>
      <c r="D9" s="57"/>
      <c r="E9" s="58"/>
      <c r="F9" s="15"/>
      <c r="G9" s="15"/>
      <c r="H9" s="15"/>
      <c r="I9" s="58"/>
      <c r="J9" s="57"/>
      <c r="K9" s="38"/>
      <c r="L9" s="35"/>
      <c r="M9" s="13"/>
    </row>
    <row r="10" spans="1:13" s="14" customFormat="1" ht="13.5" customHeight="1" x14ac:dyDescent="0.25">
      <c r="A10" s="27" t="s">
        <v>3</v>
      </c>
      <c r="B10" s="27"/>
      <c r="C10" s="58">
        <v>12198</v>
      </c>
      <c r="D10" s="57"/>
      <c r="E10" s="58"/>
      <c r="F10" s="15"/>
      <c r="G10" s="15"/>
      <c r="H10" s="15"/>
      <c r="I10" s="58"/>
      <c r="J10" s="57"/>
      <c r="K10" s="38"/>
      <c r="L10" s="35"/>
      <c r="M10" s="13"/>
    </row>
    <row r="11" spans="1:13" s="14" customFormat="1" ht="13.5" customHeight="1" x14ac:dyDescent="0.25">
      <c r="A11" s="27" t="s">
        <v>39</v>
      </c>
      <c r="B11" s="27"/>
      <c r="C11" s="58">
        <v>12678</v>
      </c>
      <c r="D11" s="57"/>
      <c r="E11" s="58"/>
      <c r="F11" s="15"/>
      <c r="G11" s="15"/>
      <c r="H11" s="15"/>
      <c r="I11" s="58"/>
      <c r="J11" s="57"/>
      <c r="K11" s="38"/>
      <c r="L11" s="35"/>
      <c r="M11" s="13"/>
    </row>
    <row r="12" spans="1:13" s="14" customFormat="1" ht="13.5" customHeight="1" x14ac:dyDescent="0.25">
      <c r="A12" s="27" t="s">
        <v>4</v>
      </c>
      <c r="B12" s="27"/>
      <c r="C12" s="58">
        <v>6078</v>
      </c>
      <c r="D12" s="57"/>
      <c r="E12" s="58"/>
      <c r="F12" s="15"/>
      <c r="G12" s="15"/>
      <c r="H12" s="15"/>
      <c r="I12" s="58"/>
      <c r="J12" s="57"/>
      <c r="K12" s="38"/>
      <c r="L12" s="35"/>
      <c r="M12" s="13"/>
    </row>
    <row r="13" spans="1:13" s="14" customFormat="1" ht="13.5" customHeight="1" x14ac:dyDescent="0.25">
      <c r="A13" s="27" t="s">
        <v>5</v>
      </c>
      <c r="B13" s="27"/>
      <c r="C13" s="58">
        <v>9981</v>
      </c>
      <c r="D13" s="57"/>
      <c r="E13" s="58"/>
      <c r="F13" s="15"/>
      <c r="G13" s="15"/>
      <c r="H13" s="15"/>
      <c r="I13" s="58"/>
      <c r="J13" s="57"/>
      <c r="K13" s="38"/>
      <c r="L13" s="35"/>
      <c r="M13" s="13"/>
    </row>
    <row r="14" spans="1:13" s="14" customFormat="1" ht="13.5" customHeight="1" x14ac:dyDescent="0.25">
      <c r="A14" s="27" t="s">
        <v>7</v>
      </c>
      <c r="B14" s="27"/>
      <c r="C14" s="58">
        <v>30325</v>
      </c>
      <c r="D14" s="57"/>
      <c r="E14" s="58"/>
      <c r="F14" s="15"/>
      <c r="G14" s="15"/>
      <c r="H14" s="15"/>
      <c r="I14" s="58"/>
      <c r="J14" s="57"/>
      <c r="K14" s="38"/>
      <c r="L14" s="35"/>
      <c r="M14" s="13"/>
    </row>
    <row r="15" spans="1:13" s="14" customFormat="1" ht="13.5" customHeight="1" x14ac:dyDescent="0.25">
      <c r="A15" s="27" t="s">
        <v>6</v>
      </c>
      <c r="B15" s="27"/>
      <c r="C15" s="58">
        <v>22285</v>
      </c>
      <c r="D15" s="57"/>
      <c r="E15" s="58"/>
      <c r="F15" s="15"/>
      <c r="G15" s="15"/>
      <c r="H15" s="15"/>
      <c r="I15" s="58"/>
      <c r="J15" s="57"/>
      <c r="K15" s="38"/>
      <c r="L15" s="35"/>
      <c r="M15" s="13"/>
    </row>
    <row r="16" spans="1:13" s="14" customFormat="1" ht="13.5" customHeight="1" x14ac:dyDescent="0.25">
      <c r="A16" s="27" t="s">
        <v>8</v>
      </c>
      <c r="B16" s="27"/>
      <c r="C16" s="58">
        <v>23454</v>
      </c>
      <c r="D16" s="57"/>
      <c r="E16" s="58"/>
      <c r="F16" s="15"/>
      <c r="G16" s="15"/>
      <c r="H16" s="15"/>
      <c r="I16" s="58"/>
      <c r="J16" s="57"/>
      <c r="K16" s="38"/>
      <c r="L16" s="35"/>
      <c r="M16" s="13"/>
    </row>
    <row r="17" spans="1:38" s="14" customFormat="1" ht="13.5" customHeight="1" x14ac:dyDescent="0.25">
      <c r="A17" s="27">
        <v>1950</v>
      </c>
      <c r="B17" s="27"/>
      <c r="C17" s="58">
        <v>9745</v>
      </c>
      <c r="D17" s="57" t="s">
        <v>10</v>
      </c>
      <c r="E17" s="58">
        <v>1</v>
      </c>
      <c r="F17" s="15">
        <v>46</v>
      </c>
      <c r="G17" s="15"/>
      <c r="H17" s="15"/>
      <c r="I17" s="58">
        <f t="shared" ref="I17:I48" si="0">SUM(E17:H17)</f>
        <v>47</v>
      </c>
      <c r="J17" s="56"/>
      <c r="K17" s="39"/>
      <c r="L17" s="36"/>
      <c r="M17" s="13"/>
    </row>
    <row r="18" spans="1:38" s="14" customFormat="1" ht="13.5" customHeight="1" x14ac:dyDescent="0.25">
      <c r="A18" s="27">
        <v>1951</v>
      </c>
      <c r="B18" s="27"/>
      <c r="C18" s="58">
        <v>15932</v>
      </c>
      <c r="D18" s="57"/>
      <c r="E18" s="58">
        <v>1</v>
      </c>
      <c r="F18" s="15">
        <v>2</v>
      </c>
      <c r="G18" s="15">
        <v>43</v>
      </c>
      <c r="H18" s="15"/>
      <c r="I18" s="58">
        <f t="shared" si="0"/>
        <v>46</v>
      </c>
      <c r="J18" s="56"/>
      <c r="K18" s="39">
        <f>SUM(I18-I17)/I17</f>
        <v>-2.1276595744680851E-2</v>
      </c>
      <c r="L18" s="35">
        <f t="shared" ref="L18:L49" si="1">SUM(C18-C17)/C17</f>
        <v>0.63488968701898407</v>
      </c>
      <c r="M18" s="13"/>
    </row>
    <row r="19" spans="1:38" s="14" customFormat="1" ht="13.5" customHeight="1" x14ac:dyDescent="0.25">
      <c r="A19" s="27">
        <v>1952</v>
      </c>
      <c r="B19" s="27"/>
      <c r="C19" s="58">
        <v>19232</v>
      </c>
      <c r="D19" s="57"/>
      <c r="E19" s="58">
        <v>1</v>
      </c>
      <c r="F19" s="15">
        <v>2</v>
      </c>
      <c r="G19" s="15">
        <v>44</v>
      </c>
      <c r="H19" s="15"/>
      <c r="I19" s="58">
        <f t="shared" si="0"/>
        <v>47</v>
      </c>
      <c r="J19" s="56"/>
      <c r="K19" s="39">
        <f t="shared" ref="K19:K75" si="2">SUM(I19-I18)/I18</f>
        <v>2.1739130434782608E-2</v>
      </c>
      <c r="L19" s="36">
        <f t="shared" si="1"/>
        <v>0.20713030379111222</v>
      </c>
      <c r="M19" s="13"/>
    </row>
    <row r="20" spans="1:38" s="14" customFormat="1" ht="13.5" customHeight="1" x14ac:dyDescent="0.25">
      <c r="A20" s="27">
        <v>1953</v>
      </c>
      <c r="B20" s="27"/>
      <c r="C20" s="58">
        <v>18464</v>
      </c>
      <c r="D20" s="57"/>
      <c r="E20" s="58">
        <v>1</v>
      </c>
      <c r="F20" s="15">
        <v>6</v>
      </c>
      <c r="G20" s="15">
        <v>41</v>
      </c>
      <c r="H20" s="15"/>
      <c r="I20" s="58">
        <f t="shared" si="0"/>
        <v>48</v>
      </c>
      <c r="J20" s="56"/>
      <c r="K20" s="39">
        <f t="shared" si="2"/>
        <v>2.1276595744680851E-2</v>
      </c>
      <c r="L20" s="36">
        <f t="shared" si="1"/>
        <v>-3.9933444259567387E-2</v>
      </c>
      <c r="M20" s="13"/>
    </row>
    <row r="21" spans="1:38" s="14" customFormat="1" ht="13.5" customHeight="1" x14ac:dyDescent="0.25">
      <c r="A21" s="27">
        <v>1954</v>
      </c>
      <c r="B21" s="27"/>
      <c r="C21" s="58">
        <v>16502</v>
      </c>
      <c r="D21" s="57"/>
      <c r="E21" s="58">
        <v>1</v>
      </c>
      <c r="F21" s="15">
        <v>7</v>
      </c>
      <c r="G21" s="15">
        <v>40</v>
      </c>
      <c r="H21" s="15"/>
      <c r="I21" s="58">
        <f t="shared" si="0"/>
        <v>48</v>
      </c>
      <c r="J21" s="56"/>
      <c r="K21" s="39">
        <f t="shared" si="2"/>
        <v>0</v>
      </c>
      <c r="L21" s="36">
        <f t="shared" si="1"/>
        <v>-0.10626083188908146</v>
      </c>
      <c r="M21" s="16"/>
    </row>
    <row r="22" spans="1:38" s="17" customFormat="1" ht="13.5" customHeight="1" x14ac:dyDescent="0.25">
      <c r="A22" s="27">
        <v>1955</v>
      </c>
      <c r="B22" s="27"/>
      <c r="C22" s="58">
        <v>17989</v>
      </c>
      <c r="D22" s="57"/>
      <c r="E22" s="58">
        <v>2</v>
      </c>
      <c r="F22" s="15">
        <v>5</v>
      </c>
      <c r="G22" s="15">
        <v>43</v>
      </c>
      <c r="H22" s="15"/>
      <c r="I22" s="58">
        <f t="shared" si="0"/>
        <v>50</v>
      </c>
      <c r="J22" s="56"/>
      <c r="K22" s="39">
        <f t="shared" si="2"/>
        <v>4.1666666666666664E-2</v>
      </c>
      <c r="L22" s="36">
        <f t="shared" si="1"/>
        <v>9.0110289661859175E-2</v>
      </c>
      <c r="M22" s="16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</row>
    <row r="23" spans="1:38" s="18" customFormat="1" ht="13.5" customHeight="1" x14ac:dyDescent="0.25">
      <c r="A23" s="27">
        <v>1956</v>
      </c>
      <c r="B23" s="27"/>
      <c r="C23" s="58">
        <v>21651</v>
      </c>
      <c r="D23" s="57"/>
      <c r="E23" s="58">
        <v>3</v>
      </c>
      <c r="F23" s="15">
        <v>6</v>
      </c>
      <c r="G23" s="15">
        <v>47</v>
      </c>
      <c r="H23" s="15"/>
      <c r="I23" s="58">
        <f t="shared" si="0"/>
        <v>56</v>
      </c>
      <c r="J23" s="56"/>
      <c r="K23" s="39">
        <f t="shared" si="2"/>
        <v>0.12</v>
      </c>
      <c r="L23" s="36">
        <f t="shared" si="1"/>
        <v>0.20356884762910668</v>
      </c>
      <c r="M23" s="16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</row>
    <row r="24" spans="1:38" s="18" customFormat="1" ht="13.5" customHeight="1" x14ac:dyDescent="0.25">
      <c r="A24" s="27">
        <v>1957</v>
      </c>
      <c r="B24" s="27"/>
      <c r="C24" s="58">
        <v>19589</v>
      </c>
      <c r="D24" s="57"/>
      <c r="E24" s="58">
        <v>5</v>
      </c>
      <c r="F24" s="15">
        <v>6</v>
      </c>
      <c r="G24" s="15">
        <v>46</v>
      </c>
      <c r="H24" s="15"/>
      <c r="I24" s="58">
        <f t="shared" si="0"/>
        <v>57</v>
      </c>
      <c r="J24" s="56"/>
      <c r="K24" s="39">
        <f t="shared" si="2"/>
        <v>1.7857142857142856E-2</v>
      </c>
      <c r="L24" s="36">
        <f t="shared" si="1"/>
        <v>-9.5238095238095233E-2</v>
      </c>
      <c r="M24" s="16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</row>
    <row r="25" spans="1:38" s="18" customFormat="1" ht="13.5" customHeight="1" x14ac:dyDescent="0.25">
      <c r="A25" s="27">
        <v>1958</v>
      </c>
      <c r="B25" s="27"/>
      <c r="C25" s="58">
        <v>20643</v>
      </c>
      <c r="D25" s="57"/>
      <c r="E25" s="58">
        <v>4</v>
      </c>
      <c r="F25" s="15">
        <v>9</v>
      </c>
      <c r="G25" s="15">
        <v>44</v>
      </c>
      <c r="H25" s="15"/>
      <c r="I25" s="58">
        <f t="shared" si="0"/>
        <v>57</v>
      </c>
      <c r="J25" s="56"/>
      <c r="K25" s="39">
        <f t="shared" si="2"/>
        <v>0</v>
      </c>
      <c r="L25" s="36">
        <f t="shared" si="1"/>
        <v>5.3805707284700598E-2</v>
      </c>
      <c r="M25" s="16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</row>
    <row r="26" spans="1:38" s="18" customFormat="1" ht="13.5" customHeight="1" x14ac:dyDescent="0.25">
      <c r="A26" s="27">
        <v>1959</v>
      </c>
      <c r="B26" s="27"/>
      <c r="C26" s="58">
        <v>21760</v>
      </c>
      <c r="D26" s="57"/>
      <c r="E26" s="58">
        <v>4</v>
      </c>
      <c r="F26" s="15">
        <v>7</v>
      </c>
      <c r="G26" s="15">
        <v>49</v>
      </c>
      <c r="H26" s="15"/>
      <c r="I26" s="58">
        <f t="shared" si="0"/>
        <v>60</v>
      </c>
      <c r="J26" s="56"/>
      <c r="K26" s="39">
        <f t="shared" si="2"/>
        <v>5.2631578947368418E-2</v>
      </c>
      <c r="L26" s="36">
        <f t="shared" si="1"/>
        <v>5.4110352177493583E-2</v>
      </c>
      <c r="M26" s="16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</row>
    <row r="27" spans="1:38" s="18" customFormat="1" ht="13.5" customHeight="1" x14ac:dyDescent="0.25">
      <c r="A27" s="27">
        <v>1960</v>
      </c>
      <c r="B27" s="27"/>
      <c r="C27" s="58">
        <v>22877</v>
      </c>
      <c r="D27" s="57"/>
      <c r="E27" s="58">
        <v>8</v>
      </c>
      <c r="F27" s="15">
        <v>12</v>
      </c>
      <c r="G27" s="15">
        <v>48</v>
      </c>
      <c r="H27" s="15"/>
      <c r="I27" s="58">
        <f t="shared" si="0"/>
        <v>68</v>
      </c>
      <c r="J27" s="56"/>
      <c r="K27" s="39">
        <f t="shared" si="2"/>
        <v>0.13333333333333333</v>
      </c>
      <c r="L27" s="36">
        <f t="shared" si="1"/>
        <v>5.1332720588235292E-2</v>
      </c>
      <c r="M27" s="16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</row>
    <row r="28" spans="1:38" s="18" customFormat="1" ht="13.5" customHeight="1" x14ac:dyDescent="0.25">
      <c r="A28" s="27">
        <v>1961</v>
      </c>
      <c r="B28" s="27"/>
      <c r="C28" s="58">
        <v>25242</v>
      </c>
      <c r="D28" s="57"/>
      <c r="E28" s="58">
        <v>6</v>
      </c>
      <c r="F28" s="15">
        <v>18</v>
      </c>
      <c r="G28" s="15">
        <v>48</v>
      </c>
      <c r="H28" s="15"/>
      <c r="I28" s="58">
        <f t="shared" si="0"/>
        <v>72</v>
      </c>
      <c r="J28" s="56"/>
      <c r="K28" s="39">
        <f t="shared" si="2"/>
        <v>5.8823529411764705E-2</v>
      </c>
      <c r="L28" s="36">
        <f t="shared" si="1"/>
        <v>0.10337893954626917</v>
      </c>
      <c r="M28" s="13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</row>
    <row r="29" spans="1:38" s="18" customFormat="1" ht="13.5" customHeight="1" x14ac:dyDescent="0.25">
      <c r="A29" s="27">
        <v>1962</v>
      </c>
      <c r="B29" s="27"/>
      <c r="C29" s="58">
        <v>22863</v>
      </c>
      <c r="D29" s="57"/>
      <c r="E29" s="58">
        <v>7</v>
      </c>
      <c r="F29" s="15">
        <v>15</v>
      </c>
      <c r="G29" s="15">
        <v>58</v>
      </c>
      <c r="H29" s="15"/>
      <c r="I29" s="58">
        <f t="shared" si="0"/>
        <v>80</v>
      </c>
      <c r="J29" s="56"/>
      <c r="K29" s="39">
        <f t="shared" si="2"/>
        <v>0.1111111111111111</v>
      </c>
      <c r="L29" s="36">
        <f t="shared" si="1"/>
        <v>-9.4247682434038513E-2</v>
      </c>
      <c r="M29" s="16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</row>
    <row r="30" spans="1:38" s="18" customFormat="1" ht="13.5" customHeight="1" x14ac:dyDescent="0.25">
      <c r="A30" s="27">
        <v>1963</v>
      </c>
      <c r="B30" s="27"/>
      <c r="C30" s="58">
        <v>25828</v>
      </c>
      <c r="D30" s="57"/>
      <c r="E30" s="58">
        <v>26</v>
      </c>
      <c r="F30" s="15">
        <v>6</v>
      </c>
      <c r="G30" s="15">
        <v>50</v>
      </c>
      <c r="H30" s="15"/>
      <c r="I30" s="58">
        <f t="shared" si="0"/>
        <v>82</v>
      </c>
      <c r="J30" s="57"/>
      <c r="K30" s="38">
        <f t="shared" si="2"/>
        <v>2.5000000000000001E-2</v>
      </c>
      <c r="L30" s="36">
        <f t="shared" si="1"/>
        <v>0.12968551808599046</v>
      </c>
      <c r="M30" s="13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</row>
    <row r="31" spans="1:38" s="18" customFormat="1" ht="13.5" customHeight="1" x14ac:dyDescent="0.25">
      <c r="A31" s="27">
        <v>1964</v>
      </c>
      <c r="B31" s="27"/>
      <c r="C31" s="58">
        <v>31584</v>
      </c>
      <c r="D31" s="57"/>
      <c r="E31" s="58">
        <v>33</v>
      </c>
      <c r="F31" s="15">
        <v>5</v>
      </c>
      <c r="G31" s="15">
        <v>49</v>
      </c>
      <c r="H31" s="15"/>
      <c r="I31" s="58">
        <f t="shared" si="0"/>
        <v>87</v>
      </c>
      <c r="J31" s="56"/>
      <c r="K31" s="39">
        <f t="shared" si="2"/>
        <v>6.097560975609756E-2</v>
      </c>
      <c r="L31" s="36">
        <f t="shared" si="1"/>
        <v>0.22285891280780548</v>
      </c>
      <c r="M31" s="16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</row>
    <row r="32" spans="1:38" s="18" customFormat="1" ht="13.5" customHeight="1" x14ac:dyDescent="0.25">
      <c r="A32" s="27">
        <v>1965</v>
      </c>
      <c r="B32" s="27"/>
      <c r="C32" s="58">
        <v>34783</v>
      </c>
      <c r="D32" s="57"/>
      <c r="E32" s="58">
        <v>52</v>
      </c>
      <c r="F32" s="15">
        <v>1</v>
      </c>
      <c r="G32" s="15">
        <v>42</v>
      </c>
      <c r="H32" s="15"/>
      <c r="I32" s="58">
        <f t="shared" si="0"/>
        <v>95</v>
      </c>
      <c r="J32" s="56"/>
      <c r="K32" s="39">
        <f t="shared" si="2"/>
        <v>9.1954022988505746E-2</v>
      </c>
      <c r="L32" s="36">
        <f t="shared" si="1"/>
        <v>0.10128546099290781</v>
      </c>
      <c r="M32" s="13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</row>
    <row r="33" spans="1:38" s="18" customFormat="1" ht="13.5" customHeight="1" x14ac:dyDescent="0.25">
      <c r="A33" s="27">
        <v>1966</v>
      </c>
      <c r="B33" s="27"/>
      <c r="C33" s="58">
        <v>43118</v>
      </c>
      <c r="D33" s="57"/>
      <c r="E33" s="58">
        <v>76</v>
      </c>
      <c r="F33" s="15">
        <v>2</v>
      </c>
      <c r="G33" s="15">
        <v>26</v>
      </c>
      <c r="H33" s="15"/>
      <c r="I33" s="58">
        <f t="shared" si="0"/>
        <v>104</v>
      </c>
      <c r="J33" s="56"/>
      <c r="K33" s="39">
        <f t="shared" si="2"/>
        <v>9.4736842105263161E-2</v>
      </c>
      <c r="L33" s="36">
        <f t="shared" si="1"/>
        <v>0.2396285541787655</v>
      </c>
      <c r="M33" s="16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</row>
    <row r="34" spans="1:38" s="17" customFormat="1" ht="13.5" customHeight="1" x14ac:dyDescent="0.25">
      <c r="A34" s="27">
        <v>1967</v>
      </c>
      <c r="B34" s="27"/>
      <c r="C34" s="58">
        <v>50375</v>
      </c>
      <c r="D34" s="57"/>
      <c r="E34" s="58">
        <v>101</v>
      </c>
      <c r="F34" s="15"/>
      <c r="G34" s="15">
        <v>9</v>
      </c>
      <c r="H34" s="15"/>
      <c r="I34" s="58">
        <f t="shared" si="0"/>
        <v>110</v>
      </c>
      <c r="J34" s="56"/>
      <c r="K34" s="39">
        <f t="shared" si="2"/>
        <v>5.7692307692307696E-2</v>
      </c>
      <c r="L34" s="36">
        <f t="shared" si="1"/>
        <v>0.16830558003617979</v>
      </c>
      <c r="M34" s="16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</row>
    <row r="35" spans="1:38" s="18" customFormat="1" ht="13.5" customHeight="1" x14ac:dyDescent="0.25">
      <c r="A35" s="27">
        <v>1968</v>
      </c>
      <c r="B35" s="27"/>
      <c r="C35" s="58">
        <v>53513</v>
      </c>
      <c r="D35" s="57"/>
      <c r="E35" s="58">
        <v>109</v>
      </c>
      <c r="F35" s="15"/>
      <c r="G35" s="15">
        <v>3</v>
      </c>
      <c r="H35" s="15"/>
      <c r="I35" s="58">
        <f t="shared" si="0"/>
        <v>112</v>
      </c>
      <c r="J35" s="56"/>
      <c r="K35" s="39">
        <f t="shared" si="2"/>
        <v>1.8181818181818181E-2</v>
      </c>
      <c r="L35" s="36">
        <f t="shared" si="1"/>
        <v>6.2292803970223326E-2</v>
      </c>
      <c r="M35" s="16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</row>
    <row r="36" spans="1:38" s="18" customFormat="1" ht="13.5" customHeight="1" x14ac:dyDescent="0.25">
      <c r="A36" s="27">
        <v>1969</v>
      </c>
      <c r="B36" s="27"/>
      <c r="C36" s="58">
        <v>52863</v>
      </c>
      <c r="D36" s="57"/>
      <c r="E36" s="58">
        <v>111</v>
      </c>
      <c r="F36" s="15"/>
      <c r="G36" s="15">
        <v>3</v>
      </c>
      <c r="H36" s="15"/>
      <c r="I36" s="58">
        <f t="shared" si="0"/>
        <v>114</v>
      </c>
      <c r="J36" s="56"/>
      <c r="K36" s="39">
        <f t="shared" si="2"/>
        <v>1.7857142857142856E-2</v>
      </c>
      <c r="L36" s="36">
        <f t="shared" si="1"/>
        <v>-1.2146581204567115E-2</v>
      </c>
      <c r="M36" s="13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</row>
    <row r="37" spans="1:38" s="18" customFormat="1" ht="13.5" customHeight="1" x14ac:dyDescent="0.25">
      <c r="A37" s="27">
        <v>1970</v>
      </c>
      <c r="B37" s="27"/>
      <c r="C37" s="58">
        <v>54834</v>
      </c>
      <c r="D37" s="57"/>
      <c r="E37" s="58">
        <v>114</v>
      </c>
      <c r="F37" s="15"/>
      <c r="G37" s="15"/>
      <c r="H37" s="15"/>
      <c r="I37" s="58">
        <f t="shared" si="0"/>
        <v>114</v>
      </c>
      <c r="J37" s="56"/>
      <c r="K37" s="39">
        <f t="shared" si="2"/>
        <v>0</v>
      </c>
      <c r="L37" s="36">
        <f t="shared" si="1"/>
        <v>3.7285057601725215E-2</v>
      </c>
      <c r="M37" s="16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</row>
    <row r="38" spans="1:38" s="18" customFormat="1" ht="13.5" customHeight="1" x14ac:dyDescent="0.25">
      <c r="A38" s="27">
        <v>1971</v>
      </c>
      <c r="B38" s="27"/>
      <c r="C38" s="58">
        <v>56720</v>
      </c>
      <c r="D38" s="57"/>
      <c r="E38" s="58">
        <v>116</v>
      </c>
      <c r="F38" s="15"/>
      <c r="G38" s="15"/>
      <c r="H38" s="15"/>
      <c r="I38" s="58">
        <f t="shared" si="0"/>
        <v>116</v>
      </c>
      <c r="J38" s="56"/>
      <c r="K38" s="39">
        <f t="shared" si="2"/>
        <v>1.7543859649122806E-2</v>
      </c>
      <c r="L38" s="36">
        <f t="shared" si="1"/>
        <v>3.4394718605244921E-2</v>
      </c>
      <c r="M38" s="16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</row>
    <row r="39" spans="1:38" s="18" customFormat="1" ht="13.5" customHeight="1" x14ac:dyDescent="0.25">
      <c r="A39" s="27">
        <v>1972</v>
      </c>
      <c r="B39" s="27"/>
      <c r="C39" s="58">
        <v>60632</v>
      </c>
      <c r="D39" s="57" t="s">
        <v>9</v>
      </c>
      <c r="E39" s="58">
        <v>143</v>
      </c>
      <c r="F39" s="15"/>
      <c r="G39" s="15"/>
      <c r="H39" s="15"/>
      <c r="I39" s="58">
        <f t="shared" si="0"/>
        <v>143</v>
      </c>
      <c r="J39" s="56" t="s">
        <v>12</v>
      </c>
      <c r="K39" s="39">
        <f t="shared" si="2"/>
        <v>0.23275862068965517</v>
      </c>
      <c r="L39" s="36">
        <f t="shared" si="1"/>
        <v>6.8970380818053595E-2</v>
      </c>
      <c r="M39" s="16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</row>
    <row r="40" spans="1:38" s="18" customFormat="1" ht="13.5" customHeight="1" x14ac:dyDescent="0.25">
      <c r="A40" s="27">
        <v>1973</v>
      </c>
      <c r="B40" s="27"/>
      <c r="C40" s="58">
        <v>64872</v>
      </c>
      <c r="D40" s="57"/>
      <c r="E40" s="58">
        <v>123</v>
      </c>
      <c r="F40" s="15"/>
      <c r="G40" s="15"/>
      <c r="H40" s="15"/>
      <c r="I40" s="58">
        <f t="shared" si="0"/>
        <v>123</v>
      </c>
      <c r="J40" s="56"/>
      <c r="K40" s="39">
        <f t="shared" si="2"/>
        <v>-0.13986013986013987</v>
      </c>
      <c r="L40" s="36">
        <f t="shared" si="1"/>
        <v>6.9930069930069935E-2</v>
      </c>
      <c r="M40" s="16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</row>
    <row r="41" spans="1:38" s="18" customFormat="1" ht="13.5" customHeight="1" x14ac:dyDescent="0.25">
      <c r="A41" s="27">
        <v>1974</v>
      </c>
      <c r="B41" s="27"/>
      <c r="C41" s="58">
        <v>67860</v>
      </c>
      <c r="D41" s="57"/>
      <c r="E41" s="58">
        <v>133</v>
      </c>
      <c r="F41" s="15"/>
      <c r="G41" s="15"/>
      <c r="H41" s="15"/>
      <c r="I41" s="58">
        <f t="shared" si="0"/>
        <v>133</v>
      </c>
      <c r="J41" s="57"/>
      <c r="K41" s="38">
        <f t="shared" si="2"/>
        <v>8.1300813008130079E-2</v>
      </c>
      <c r="L41" s="36">
        <f t="shared" si="1"/>
        <v>4.6059933407325192E-2</v>
      </c>
      <c r="M41" s="16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</row>
    <row r="42" spans="1:38" s="18" customFormat="1" ht="13.5" customHeight="1" x14ac:dyDescent="0.25">
      <c r="A42" s="27">
        <v>1975</v>
      </c>
      <c r="B42" s="27"/>
      <c r="C42" s="58">
        <v>71224</v>
      </c>
      <c r="D42" s="57" t="s">
        <v>13</v>
      </c>
      <c r="E42" s="58">
        <v>133</v>
      </c>
      <c r="F42" s="15"/>
      <c r="G42" s="15"/>
      <c r="H42" s="15"/>
      <c r="I42" s="58">
        <f t="shared" si="0"/>
        <v>133</v>
      </c>
      <c r="J42" s="56"/>
      <c r="K42" s="39">
        <f t="shared" si="2"/>
        <v>0</v>
      </c>
      <c r="L42" s="36">
        <f t="shared" si="1"/>
        <v>4.957264957264957E-2</v>
      </c>
      <c r="M42" s="16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</row>
    <row r="43" spans="1:38" s="18" customFormat="1" ht="13.5" customHeight="1" x14ac:dyDescent="0.25">
      <c r="A43" s="27">
        <v>1976</v>
      </c>
      <c r="B43" s="27"/>
      <c r="C43" s="58">
        <v>72740</v>
      </c>
      <c r="D43" s="57"/>
      <c r="E43" s="58">
        <v>138</v>
      </c>
      <c r="F43" s="15"/>
      <c r="G43" s="15"/>
      <c r="H43" s="15">
        <v>1</v>
      </c>
      <c r="I43" s="58">
        <f t="shared" si="0"/>
        <v>139</v>
      </c>
      <c r="J43" s="56"/>
      <c r="K43" s="39">
        <f t="shared" si="2"/>
        <v>4.5112781954887216E-2</v>
      </c>
      <c r="L43" s="36">
        <f t="shared" si="1"/>
        <v>2.1284960125800292E-2</v>
      </c>
      <c r="M43" s="16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</row>
    <row r="44" spans="1:38" s="18" customFormat="1" ht="13.5" customHeight="1" x14ac:dyDescent="0.25">
      <c r="A44" s="27">
        <v>1977</v>
      </c>
      <c r="B44" s="27"/>
      <c r="C44" s="58">
        <v>84729</v>
      </c>
      <c r="D44" s="57"/>
      <c r="E44" s="58">
        <v>138</v>
      </c>
      <c r="F44" s="15"/>
      <c r="G44" s="15"/>
      <c r="H44" s="15">
        <v>3</v>
      </c>
      <c r="I44" s="58">
        <f t="shared" si="0"/>
        <v>141</v>
      </c>
      <c r="J44" s="56"/>
      <c r="K44" s="39">
        <f t="shared" si="2"/>
        <v>1.4388489208633094E-2</v>
      </c>
      <c r="L44" s="36">
        <f t="shared" si="1"/>
        <v>0.16481990651635964</v>
      </c>
      <c r="M44" s="16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</row>
    <row r="45" spans="1:38" s="18" customFormat="1" ht="13.5" customHeight="1" x14ac:dyDescent="0.25">
      <c r="A45" s="27">
        <v>1978</v>
      </c>
      <c r="B45" s="27"/>
      <c r="C45" s="58">
        <v>94151</v>
      </c>
      <c r="D45" s="57"/>
      <c r="E45" s="58">
        <v>138</v>
      </c>
      <c r="F45" s="15"/>
      <c r="G45" s="15"/>
      <c r="H45" s="15">
        <v>4</v>
      </c>
      <c r="I45" s="58">
        <f t="shared" si="0"/>
        <v>142</v>
      </c>
      <c r="J45" s="56"/>
      <c r="K45" s="39">
        <f t="shared" si="2"/>
        <v>7.0921985815602835E-3</v>
      </c>
      <c r="L45" s="36">
        <f t="shared" si="1"/>
        <v>0.11120159567562464</v>
      </c>
      <c r="M45" s="16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</row>
    <row r="46" spans="1:38" s="18" customFormat="1" ht="13.5" customHeight="1" x14ac:dyDescent="0.25">
      <c r="A46" s="27">
        <v>1979</v>
      </c>
      <c r="B46" s="27"/>
      <c r="C46" s="58">
        <v>98032</v>
      </c>
      <c r="D46" s="57"/>
      <c r="E46" s="58">
        <v>144</v>
      </c>
      <c r="F46" s="15"/>
      <c r="G46" s="15">
        <v>1</v>
      </c>
      <c r="H46" s="15">
        <v>3</v>
      </c>
      <c r="I46" s="58">
        <f t="shared" si="0"/>
        <v>148</v>
      </c>
      <c r="J46" s="56"/>
      <c r="K46" s="39">
        <f t="shared" si="2"/>
        <v>4.2253521126760563E-2</v>
      </c>
      <c r="L46" s="36">
        <f t="shared" si="1"/>
        <v>4.1221017301993609E-2</v>
      </c>
      <c r="M46" s="16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</row>
    <row r="47" spans="1:38" s="18" customFormat="1" ht="13.5" customHeight="1" x14ac:dyDescent="0.25">
      <c r="A47" s="27">
        <v>1980</v>
      </c>
      <c r="B47" s="27"/>
      <c r="C47" s="58">
        <v>102195</v>
      </c>
      <c r="D47" s="57"/>
      <c r="E47" s="58">
        <v>157</v>
      </c>
      <c r="F47" s="15">
        <v>2</v>
      </c>
      <c r="G47" s="15">
        <v>2</v>
      </c>
      <c r="H47" s="15">
        <v>3</v>
      </c>
      <c r="I47" s="58">
        <f t="shared" si="0"/>
        <v>164</v>
      </c>
      <c r="J47" s="56"/>
      <c r="K47" s="39">
        <f t="shared" si="2"/>
        <v>0.10810810810810811</v>
      </c>
      <c r="L47" s="36">
        <f t="shared" si="1"/>
        <v>4.2465725477395133E-2</v>
      </c>
      <c r="M47" s="16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</row>
    <row r="48" spans="1:38" s="18" customFormat="1" ht="13.5" customHeight="1" x14ac:dyDescent="0.25">
      <c r="A48" s="27">
        <v>1981</v>
      </c>
      <c r="B48" s="27"/>
      <c r="C48" s="58">
        <v>107109</v>
      </c>
      <c r="D48" s="57"/>
      <c r="E48" s="58">
        <v>176</v>
      </c>
      <c r="F48" s="15"/>
      <c r="G48" s="15"/>
      <c r="H48" s="15">
        <v>4</v>
      </c>
      <c r="I48" s="58">
        <f t="shared" si="0"/>
        <v>180</v>
      </c>
      <c r="J48" s="56"/>
      <c r="K48" s="39">
        <f t="shared" si="2"/>
        <v>9.7560975609756101E-2</v>
      </c>
      <c r="L48" s="36">
        <f t="shared" si="1"/>
        <v>4.8084544253632761E-2</v>
      </c>
      <c r="M48" s="16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</row>
    <row r="49" spans="1:38" s="18" customFormat="1" ht="13.5" customHeight="1" x14ac:dyDescent="0.25">
      <c r="A49" s="27">
        <v>1982</v>
      </c>
      <c r="B49" s="27"/>
      <c r="C49" s="58">
        <v>104938</v>
      </c>
      <c r="D49" s="57"/>
      <c r="E49" s="58">
        <v>174</v>
      </c>
      <c r="F49" s="15"/>
      <c r="G49" s="15"/>
      <c r="H49" s="15">
        <v>3</v>
      </c>
      <c r="I49" s="58">
        <f t="shared" ref="I49:I80" si="3">SUM(E49:H49)</f>
        <v>177</v>
      </c>
      <c r="J49" s="56"/>
      <c r="K49" s="39">
        <f t="shared" si="2"/>
        <v>-1.6666666666666666E-2</v>
      </c>
      <c r="L49" s="36">
        <f t="shared" si="1"/>
        <v>-2.0269071693321757E-2</v>
      </c>
      <c r="M49" s="16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</row>
    <row r="50" spans="1:38" s="18" customFormat="1" ht="13.5" customHeight="1" x14ac:dyDescent="0.25">
      <c r="A50" s="27">
        <v>1983</v>
      </c>
      <c r="B50" s="27"/>
      <c r="C50" s="58">
        <v>105654</v>
      </c>
      <c r="D50" s="57"/>
      <c r="E50" s="58">
        <v>175</v>
      </c>
      <c r="F50" s="15"/>
      <c r="G50" s="15"/>
      <c r="H50" s="15">
        <v>3</v>
      </c>
      <c r="I50" s="58">
        <f t="shared" si="3"/>
        <v>178</v>
      </c>
      <c r="J50" s="56"/>
      <c r="K50" s="39">
        <f t="shared" si="2"/>
        <v>5.6497175141242938E-3</v>
      </c>
      <c r="L50" s="36">
        <f t="shared" ref="L50:L85" si="4">SUM(C50-C49)/C49</f>
        <v>6.82307648325678E-3</v>
      </c>
      <c r="M50" s="16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</row>
    <row r="51" spans="1:38" s="18" customFormat="1" ht="13.5" customHeight="1" x14ac:dyDescent="0.25">
      <c r="A51" s="27">
        <v>1984</v>
      </c>
      <c r="B51" s="27"/>
      <c r="C51" s="58">
        <v>111830</v>
      </c>
      <c r="D51" s="57"/>
      <c r="E51" s="58">
        <v>184</v>
      </c>
      <c r="F51" s="15"/>
      <c r="G51" s="15">
        <v>1</v>
      </c>
      <c r="H51" s="15">
        <v>1</v>
      </c>
      <c r="I51" s="58">
        <f t="shared" si="3"/>
        <v>186</v>
      </c>
      <c r="J51" s="56"/>
      <c r="K51" s="39">
        <f t="shared" si="2"/>
        <v>4.49438202247191E-2</v>
      </c>
      <c r="L51" s="36">
        <f t="shared" si="4"/>
        <v>5.8454956745603574E-2</v>
      </c>
      <c r="M51" s="16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</row>
    <row r="52" spans="1:38" s="18" customFormat="1" ht="13.5" customHeight="1" x14ac:dyDescent="0.25">
      <c r="A52" s="27">
        <v>1985</v>
      </c>
      <c r="B52" s="27"/>
      <c r="C52" s="58">
        <v>105935</v>
      </c>
      <c r="D52" s="57"/>
      <c r="E52" s="58">
        <v>173</v>
      </c>
      <c r="F52" s="15"/>
      <c r="G52" s="15"/>
      <c r="H52" s="15">
        <v>2</v>
      </c>
      <c r="I52" s="58">
        <f t="shared" si="3"/>
        <v>175</v>
      </c>
      <c r="J52" s="56"/>
      <c r="K52" s="39">
        <f t="shared" si="2"/>
        <v>-5.9139784946236562E-2</v>
      </c>
      <c r="L52" s="36">
        <f t="shared" si="4"/>
        <v>-5.2713940803004559E-2</v>
      </c>
      <c r="M52" s="16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</row>
    <row r="53" spans="1:38" s="18" customFormat="1" ht="13.5" customHeight="1" x14ac:dyDescent="0.25">
      <c r="A53" s="27">
        <v>1986</v>
      </c>
      <c r="B53" s="27"/>
      <c r="C53" s="58">
        <v>109509</v>
      </c>
      <c r="D53" s="57"/>
      <c r="E53" s="58">
        <v>171</v>
      </c>
      <c r="F53" s="15"/>
      <c r="G53" s="15"/>
      <c r="H53" s="15">
        <v>4</v>
      </c>
      <c r="I53" s="58">
        <f t="shared" si="3"/>
        <v>175</v>
      </c>
      <c r="J53" s="56"/>
      <c r="K53" s="39">
        <f t="shared" si="2"/>
        <v>0</v>
      </c>
      <c r="L53" s="36">
        <f t="shared" si="4"/>
        <v>3.3737669325529809E-2</v>
      </c>
      <c r="M53" s="16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</row>
    <row r="54" spans="1:38" s="18" customFormat="1" ht="13.5" customHeight="1" x14ac:dyDescent="0.25">
      <c r="A54" s="27">
        <v>1987</v>
      </c>
      <c r="B54" s="27"/>
      <c r="C54" s="58">
        <v>114337</v>
      </c>
      <c r="D54" s="57"/>
      <c r="E54" s="58">
        <v>183</v>
      </c>
      <c r="F54" s="15"/>
      <c r="G54" s="15"/>
      <c r="H54" s="15">
        <v>2</v>
      </c>
      <c r="I54" s="58">
        <f t="shared" si="3"/>
        <v>185</v>
      </c>
      <c r="J54" s="56"/>
      <c r="K54" s="39">
        <f t="shared" si="2"/>
        <v>5.7142857142857141E-2</v>
      </c>
      <c r="L54" s="36">
        <f t="shared" si="4"/>
        <v>4.4087700554292342E-2</v>
      </c>
      <c r="M54" s="16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</row>
    <row r="55" spans="1:38" s="18" customFormat="1" ht="13.5" customHeight="1" x14ac:dyDescent="0.25">
      <c r="A55" s="27">
        <v>1988</v>
      </c>
      <c r="B55" s="27"/>
      <c r="C55" s="58">
        <v>117480</v>
      </c>
      <c r="D55" s="57"/>
      <c r="E55" s="58">
        <v>189</v>
      </c>
      <c r="F55" s="15"/>
      <c r="G55" s="15"/>
      <c r="H55" s="15">
        <v>3</v>
      </c>
      <c r="I55" s="58">
        <f t="shared" si="3"/>
        <v>192</v>
      </c>
      <c r="J55" s="56"/>
      <c r="K55" s="39">
        <f t="shared" si="2"/>
        <v>3.783783783783784E-2</v>
      </c>
      <c r="L55" s="36">
        <f t="shared" si="4"/>
        <v>2.7488914349685579E-2</v>
      </c>
      <c r="M55" s="16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</row>
    <row r="56" spans="1:38" s="18" customFormat="1" ht="13.5" customHeight="1" x14ac:dyDescent="0.25">
      <c r="A56" s="27">
        <v>1989</v>
      </c>
      <c r="B56" s="27"/>
      <c r="C56" s="58">
        <v>122090</v>
      </c>
      <c r="D56" s="57"/>
      <c r="E56" s="58">
        <v>193</v>
      </c>
      <c r="F56" s="15"/>
      <c r="G56" s="15"/>
      <c r="H56" s="15">
        <v>3</v>
      </c>
      <c r="I56" s="58">
        <f t="shared" si="3"/>
        <v>196</v>
      </c>
      <c r="J56" s="56"/>
      <c r="K56" s="39">
        <f t="shared" si="2"/>
        <v>2.0833333333333332E-2</v>
      </c>
      <c r="L56" s="36">
        <f t="shared" si="4"/>
        <v>3.9240721824991491E-2</v>
      </c>
      <c r="M56" s="16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</row>
    <row r="57" spans="1:38" s="18" customFormat="1" ht="13.5" customHeight="1" x14ac:dyDescent="0.25">
      <c r="A57" s="27">
        <v>1990</v>
      </c>
      <c r="B57" s="27"/>
      <c r="C57" s="58">
        <v>126893</v>
      </c>
      <c r="D57" s="57"/>
      <c r="E57" s="58">
        <v>193</v>
      </c>
      <c r="F57" s="15"/>
      <c r="G57" s="15"/>
      <c r="H57" s="15">
        <v>6</v>
      </c>
      <c r="I57" s="58">
        <f t="shared" si="3"/>
        <v>199</v>
      </c>
      <c r="J57" s="57"/>
      <c r="K57" s="38">
        <f t="shared" si="2"/>
        <v>1.5306122448979591E-2</v>
      </c>
      <c r="L57" s="36">
        <f t="shared" si="4"/>
        <v>3.9339831272012453E-2</v>
      </c>
      <c r="M57" s="16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</row>
    <row r="58" spans="1:38" s="18" customFormat="1" ht="13.5" customHeight="1" x14ac:dyDescent="0.25">
      <c r="A58" s="27">
        <v>1991</v>
      </c>
      <c r="B58" s="27"/>
      <c r="C58" s="58">
        <v>125331</v>
      </c>
      <c r="D58" s="57"/>
      <c r="E58" s="58">
        <v>191</v>
      </c>
      <c r="F58" s="15"/>
      <c r="G58" s="15"/>
      <c r="H58" s="15">
        <v>8</v>
      </c>
      <c r="I58" s="58">
        <f t="shared" si="3"/>
        <v>199</v>
      </c>
      <c r="J58" s="56"/>
      <c r="K58" s="39">
        <f t="shared" si="2"/>
        <v>0</v>
      </c>
      <c r="L58" s="36">
        <f t="shared" si="4"/>
        <v>-1.2309583664977579E-2</v>
      </c>
      <c r="M58" s="16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</row>
    <row r="59" spans="1:38" s="18" customFormat="1" ht="13.5" customHeight="1" x14ac:dyDescent="0.25">
      <c r="A59" s="27">
        <v>1992</v>
      </c>
      <c r="B59" s="27"/>
      <c r="C59" s="58">
        <v>128344</v>
      </c>
      <c r="D59" s="57"/>
      <c r="E59" s="58">
        <v>192</v>
      </c>
      <c r="F59" s="15"/>
      <c r="G59" s="15"/>
      <c r="H59" s="15">
        <v>7</v>
      </c>
      <c r="I59" s="58">
        <f t="shared" si="3"/>
        <v>199</v>
      </c>
      <c r="J59" s="56"/>
      <c r="K59" s="39">
        <f t="shared" si="2"/>
        <v>0</v>
      </c>
      <c r="L59" s="36">
        <f t="shared" si="4"/>
        <v>2.4040341176564457E-2</v>
      </c>
      <c r="M59" s="16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</row>
    <row r="60" spans="1:38" s="18" customFormat="1" ht="13.5" customHeight="1" x14ac:dyDescent="0.25">
      <c r="A60" s="27">
        <v>1993</v>
      </c>
      <c r="B60" s="27"/>
      <c r="C60" s="58">
        <v>132228</v>
      </c>
      <c r="D60" s="57"/>
      <c r="E60" s="58">
        <v>198</v>
      </c>
      <c r="F60" s="15"/>
      <c r="G60" s="15"/>
      <c r="H60" s="15">
        <v>4</v>
      </c>
      <c r="I60" s="58">
        <f t="shared" si="3"/>
        <v>202</v>
      </c>
      <c r="J60" s="56"/>
      <c r="K60" s="39">
        <f t="shared" si="2"/>
        <v>1.507537688442211E-2</v>
      </c>
      <c r="L60" s="36">
        <f t="shared" si="4"/>
        <v>3.0262419746930124E-2</v>
      </c>
      <c r="M60" s="16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</row>
    <row r="61" spans="1:38" s="18" customFormat="1" ht="13.5" customHeight="1" x14ac:dyDescent="0.25">
      <c r="A61" s="27">
        <v>1994</v>
      </c>
      <c r="B61" s="27"/>
      <c r="C61" s="58">
        <v>134196</v>
      </c>
      <c r="D61" s="57"/>
      <c r="E61" s="58">
        <v>197</v>
      </c>
      <c r="F61" s="15"/>
      <c r="G61" s="15"/>
      <c r="H61" s="15">
        <v>5</v>
      </c>
      <c r="I61" s="58">
        <f t="shared" si="3"/>
        <v>202</v>
      </c>
      <c r="J61" s="56"/>
      <c r="K61" s="39">
        <f t="shared" si="2"/>
        <v>0</v>
      </c>
      <c r="L61" s="36">
        <f t="shared" si="4"/>
        <v>1.4883383247118614E-2</v>
      </c>
      <c r="M61" s="16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</row>
    <row r="62" spans="1:38" s="18" customFormat="1" ht="13.5" customHeight="1" x14ac:dyDescent="0.25">
      <c r="A62" s="27">
        <v>1995</v>
      </c>
      <c r="B62" s="27"/>
      <c r="C62" s="58">
        <v>138186</v>
      </c>
      <c r="D62" s="57"/>
      <c r="E62" s="58">
        <v>201</v>
      </c>
      <c r="F62" s="15"/>
      <c r="G62" s="15"/>
      <c r="H62" s="15">
        <v>4</v>
      </c>
      <c r="I62" s="58">
        <f t="shared" si="3"/>
        <v>205</v>
      </c>
      <c r="J62" s="56"/>
      <c r="K62" s="39">
        <f t="shared" si="2"/>
        <v>1.4851485148514851E-2</v>
      </c>
      <c r="L62" s="36">
        <f t="shared" si="4"/>
        <v>2.9732629884646339E-2</v>
      </c>
      <c r="M62" s="16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</row>
    <row r="63" spans="1:38" s="18" customFormat="1" ht="13.5" customHeight="1" x14ac:dyDescent="0.25">
      <c r="A63" s="27">
        <v>1996</v>
      </c>
      <c r="B63" s="27"/>
      <c r="C63" s="58">
        <v>132112</v>
      </c>
      <c r="D63" s="57"/>
      <c r="E63" s="58">
        <v>201</v>
      </c>
      <c r="F63" s="15"/>
      <c r="G63" s="15"/>
      <c r="H63" s="15">
        <v>3</v>
      </c>
      <c r="I63" s="58">
        <f t="shared" si="3"/>
        <v>204</v>
      </c>
      <c r="J63" s="56"/>
      <c r="K63" s="39">
        <f t="shared" si="2"/>
        <v>-4.8780487804878049E-3</v>
      </c>
      <c r="L63" s="36">
        <f t="shared" si="4"/>
        <v>-4.3955248722736019E-2</v>
      </c>
      <c r="M63" s="16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</row>
    <row r="64" spans="1:38" s="18" customFormat="1" ht="13.5" customHeight="1" x14ac:dyDescent="0.25">
      <c r="A64" s="27">
        <v>1997</v>
      </c>
      <c r="B64" s="27"/>
      <c r="C64" s="58">
        <v>131060</v>
      </c>
      <c r="D64" s="57"/>
      <c r="E64" s="58">
        <v>198</v>
      </c>
      <c r="F64" s="15"/>
      <c r="G64" s="15"/>
      <c r="H64" s="15">
        <v>2</v>
      </c>
      <c r="I64" s="58">
        <f t="shared" si="3"/>
        <v>200</v>
      </c>
      <c r="J64" s="56"/>
      <c r="K64" s="39">
        <f t="shared" si="2"/>
        <v>-1.9607843137254902E-2</v>
      </c>
      <c r="L64" s="36">
        <f t="shared" si="4"/>
        <v>-7.9629405353033797E-3</v>
      </c>
      <c r="M64" s="16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</row>
    <row r="65" spans="1:38" s="18" customFormat="1" ht="13.5" customHeight="1" x14ac:dyDescent="0.25">
      <c r="A65" s="27">
        <v>1998</v>
      </c>
      <c r="B65" s="27"/>
      <c r="C65" s="58">
        <v>135127</v>
      </c>
      <c r="D65" s="57"/>
      <c r="E65" s="58">
        <v>197</v>
      </c>
      <c r="F65" s="15"/>
      <c r="G65" s="15"/>
      <c r="H65" s="15">
        <v>4</v>
      </c>
      <c r="I65" s="58">
        <f t="shared" si="3"/>
        <v>201</v>
      </c>
      <c r="J65" s="56"/>
      <c r="K65" s="39">
        <f t="shared" si="2"/>
        <v>5.0000000000000001E-3</v>
      </c>
      <c r="L65" s="36">
        <f t="shared" si="4"/>
        <v>3.1031588585380743E-2</v>
      </c>
      <c r="M65" s="16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</row>
    <row r="66" spans="1:38" s="14" customFormat="1" ht="13.5" customHeight="1" x14ac:dyDescent="0.25">
      <c r="A66" s="27">
        <v>1999</v>
      </c>
      <c r="B66" s="27"/>
      <c r="C66" s="58">
        <v>134932</v>
      </c>
      <c r="D66" s="57"/>
      <c r="E66" s="58">
        <v>196</v>
      </c>
      <c r="F66" s="15"/>
      <c r="G66" s="15"/>
      <c r="H66" s="15">
        <v>6</v>
      </c>
      <c r="I66" s="58">
        <f t="shared" si="3"/>
        <v>202</v>
      </c>
      <c r="J66" s="56"/>
      <c r="K66" s="39">
        <f t="shared" si="2"/>
        <v>4.9751243781094526E-3</v>
      </c>
      <c r="L66" s="36">
        <f t="shared" si="4"/>
        <v>-1.4430868738298046E-3</v>
      </c>
      <c r="M66" s="13"/>
    </row>
    <row r="67" spans="1:38" s="14" customFormat="1" ht="13.5" customHeight="1" x14ac:dyDescent="0.25">
      <c r="A67" s="27">
        <v>2000</v>
      </c>
      <c r="B67" s="27"/>
      <c r="C67" s="58">
        <v>138049</v>
      </c>
      <c r="D67" s="57"/>
      <c r="E67" s="58">
        <v>196</v>
      </c>
      <c r="F67" s="15"/>
      <c r="G67" s="15"/>
      <c r="H67" s="15">
        <v>6</v>
      </c>
      <c r="I67" s="58">
        <f t="shared" si="3"/>
        <v>202</v>
      </c>
      <c r="J67" s="56"/>
      <c r="K67" s="39">
        <f t="shared" si="2"/>
        <v>0</v>
      </c>
      <c r="L67" s="36">
        <f t="shared" si="4"/>
        <v>2.310052470874218E-2</v>
      </c>
      <c r="M67" s="13"/>
    </row>
    <row r="68" spans="1:38" s="14" customFormat="1" ht="13.5" customHeight="1" x14ac:dyDescent="0.25">
      <c r="A68" s="27">
        <v>2001</v>
      </c>
      <c r="B68" s="27"/>
      <c r="C68" s="58">
        <v>141281</v>
      </c>
      <c r="D68" s="57"/>
      <c r="E68" s="58">
        <f>206-12</f>
        <v>194</v>
      </c>
      <c r="F68" s="15"/>
      <c r="G68" s="15"/>
      <c r="H68" s="15">
        <v>12</v>
      </c>
      <c r="I68" s="58">
        <f t="shared" si="3"/>
        <v>206</v>
      </c>
      <c r="J68" s="56"/>
      <c r="K68" s="39">
        <f t="shared" si="2"/>
        <v>1.9801980198019802E-2</v>
      </c>
      <c r="L68" s="36">
        <f t="shared" si="4"/>
        <v>2.3411976906750502E-2</v>
      </c>
      <c r="M68" s="13"/>
    </row>
    <row r="69" spans="1:38" s="14" customFormat="1" ht="13.5" customHeight="1" x14ac:dyDescent="0.25">
      <c r="A69" s="27">
        <v>2002</v>
      </c>
      <c r="B69" s="27"/>
      <c r="C69" s="58">
        <v>145099</v>
      </c>
      <c r="D69" s="57"/>
      <c r="E69" s="58">
        <v>195</v>
      </c>
      <c r="F69" s="15"/>
      <c r="G69" s="15"/>
      <c r="H69" s="15">
        <v>12</v>
      </c>
      <c r="I69" s="58">
        <f t="shared" si="3"/>
        <v>207</v>
      </c>
      <c r="J69" s="56"/>
      <c r="K69" s="39">
        <f t="shared" si="2"/>
        <v>4.8543689320388345E-3</v>
      </c>
      <c r="L69" s="36">
        <f t="shared" si="4"/>
        <v>2.7024157530028809E-2</v>
      </c>
      <c r="M69" s="13"/>
    </row>
    <row r="70" spans="1:38" s="14" customFormat="1" ht="13.5" customHeight="1" x14ac:dyDescent="0.25">
      <c r="A70" s="27">
        <v>2003</v>
      </c>
      <c r="B70" s="27"/>
      <c r="C70" s="58">
        <v>144187</v>
      </c>
      <c r="D70" s="57"/>
      <c r="E70" s="58">
        <v>206</v>
      </c>
      <c r="F70" s="15"/>
      <c r="G70" s="15"/>
      <c r="H70" s="15">
        <v>8</v>
      </c>
      <c r="I70" s="58">
        <f t="shared" si="3"/>
        <v>214</v>
      </c>
      <c r="J70" s="56"/>
      <c r="K70" s="39">
        <f t="shared" si="2"/>
        <v>3.3816425120772944E-2</v>
      </c>
      <c r="L70" s="36">
        <f t="shared" si="4"/>
        <v>-6.2853637861046592E-3</v>
      </c>
      <c r="M70" s="13"/>
    </row>
    <row r="71" spans="1:38" s="14" customFormat="1" ht="13.5" customHeight="1" x14ac:dyDescent="0.25">
      <c r="A71" s="27">
        <v>2004</v>
      </c>
      <c r="B71" s="27"/>
      <c r="C71" s="58">
        <v>147639</v>
      </c>
      <c r="D71" s="57"/>
      <c r="E71" s="58">
        <v>210</v>
      </c>
      <c r="F71" s="15"/>
      <c r="G71" s="15"/>
      <c r="H71" s="15">
        <v>7</v>
      </c>
      <c r="I71" s="58">
        <f t="shared" si="3"/>
        <v>217</v>
      </c>
      <c r="J71" s="56"/>
      <c r="K71" s="39">
        <f t="shared" si="2"/>
        <v>1.4018691588785047E-2</v>
      </c>
      <c r="L71" s="36">
        <f t="shared" si="4"/>
        <v>2.3941132002191598E-2</v>
      </c>
      <c r="M71" s="13"/>
    </row>
    <row r="72" spans="1:38" s="14" customFormat="1" ht="13.5" customHeight="1" x14ac:dyDescent="0.25">
      <c r="A72" s="27">
        <v>2005</v>
      </c>
      <c r="B72" s="27"/>
      <c r="C72" s="58">
        <f>SUM('CFR Page Breakdown'!H39)</f>
        <v>151973</v>
      </c>
      <c r="D72" s="57"/>
      <c r="E72" s="58">
        <v>210</v>
      </c>
      <c r="F72" s="15"/>
      <c r="G72" s="15"/>
      <c r="H72" s="15">
        <v>11</v>
      </c>
      <c r="I72" s="58">
        <f t="shared" si="3"/>
        <v>221</v>
      </c>
      <c r="J72" s="56"/>
      <c r="K72" s="39">
        <f t="shared" si="2"/>
        <v>1.8433179723502304E-2</v>
      </c>
      <c r="L72" s="36">
        <f t="shared" si="4"/>
        <v>2.9355387126707714E-2</v>
      </c>
      <c r="M72" s="13"/>
    </row>
    <row r="73" spans="1:38" s="14" customFormat="1" ht="13.5" customHeight="1" x14ac:dyDescent="0.25">
      <c r="A73" s="27">
        <v>2006</v>
      </c>
      <c r="B73" s="27"/>
      <c r="C73" s="58">
        <f>SUM('CFR Page Breakdown'!H40)</f>
        <v>154107</v>
      </c>
      <c r="D73" s="57"/>
      <c r="E73" s="58">
        <v>214</v>
      </c>
      <c r="F73" s="15"/>
      <c r="G73" s="15"/>
      <c r="H73" s="15">
        <v>8</v>
      </c>
      <c r="I73" s="58">
        <f t="shared" si="3"/>
        <v>222</v>
      </c>
      <c r="J73" s="56"/>
      <c r="K73" s="39">
        <f t="shared" si="2"/>
        <v>4.5248868778280547E-3</v>
      </c>
      <c r="L73" s="36">
        <f t="shared" si="4"/>
        <v>1.4041967981154547E-2</v>
      </c>
      <c r="M73" s="13"/>
    </row>
    <row r="74" spans="1:38" s="14" customFormat="1" ht="13.5" customHeight="1" x14ac:dyDescent="0.25">
      <c r="A74" s="27">
        <v>2007</v>
      </c>
      <c r="B74" s="27"/>
      <c r="C74" s="58">
        <f>SUM('CFR Page Breakdown'!H41)</f>
        <v>156010</v>
      </c>
      <c r="D74" s="57"/>
      <c r="E74" s="58">
        <v>211</v>
      </c>
      <c r="F74" s="15"/>
      <c r="G74" s="15"/>
      <c r="H74" s="15">
        <v>11</v>
      </c>
      <c r="I74" s="58">
        <f t="shared" si="3"/>
        <v>222</v>
      </c>
      <c r="J74" s="56"/>
      <c r="K74" s="39">
        <f t="shared" si="2"/>
        <v>0</v>
      </c>
      <c r="L74" s="36">
        <f t="shared" si="4"/>
        <v>1.2348563011414147E-2</v>
      </c>
      <c r="M74" s="13"/>
    </row>
    <row r="75" spans="1:38" s="14" customFormat="1" ht="13.5" customHeight="1" x14ac:dyDescent="0.25">
      <c r="A75" s="27">
        <v>2008</v>
      </c>
      <c r="B75" s="27"/>
      <c r="C75" s="58">
        <f>SUM('CFR Page Breakdown'!H42)</f>
        <v>157974</v>
      </c>
      <c r="D75" s="57"/>
      <c r="E75" s="58">
        <v>213</v>
      </c>
      <c r="F75" s="15"/>
      <c r="G75" s="15"/>
      <c r="H75" s="15">
        <v>9</v>
      </c>
      <c r="I75" s="58">
        <f t="shared" si="3"/>
        <v>222</v>
      </c>
      <c r="J75" s="57"/>
      <c r="K75" s="38">
        <f t="shared" si="2"/>
        <v>0</v>
      </c>
      <c r="L75" s="35">
        <f t="shared" si="4"/>
        <v>1.2588936606627779E-2</v>
      </c>
      <c r="M75" s="13"/>
    </row>
    <row r="76" spans="1:38" s="14" customFormat="1" ht="13.5" customHeight="1" x14ac:dyDescent="0.25">
      <c r="A76" s="27">
        <v>2009</v>
      </c>
      <c r="B76" s="27"/>
      <c r="C76" s="58">
        <f>SUM('CFR Page Breakdown'!H43)</f>
        <v>163333</v>
      </c>
      <c r="D76" s="57"/>
      <c r="E76" s="58">
        <v>216</v>
      </c>
      <c r="F76" s="15"/>
      <c r="G76" s="15"/>
      <c r="H76" s="15">
        <v>9</v>
      </c>
      <c r="I76" s="58">
        <f t="shared" si="3"/>
        <v>225</v>
      </c>
      <c r="J76" s="57"/>
      <c r="K76" s="38">
        <f t="shared" ref="K76:K81" si="5">SUM(I76-I75)/I75</f>
        <v>1.3513513513513514E-2</v>
      </c>
      <c r="L76" s="35">
        <f t="shared" si="4"/>
        <v>3.3923303834808259E-2</v>
      </c>
      <c r="M76" s="13"/>
    </row>
    <row r="77" spans="1:38" s="14" customFormat="1" ht="13.5" customHeight="1" x14ac:dyDescent="0.25">
      <c r="A77" s="27">
        <v>2010</v>
      </c>
      <c r="B77" s="27" t="s">
        <v>26</v>
      </c>
      <c r="C77" s="58">
        <f>SUM('CFR Page Breakdown'!H44)</f>
        <v>165494</v>
      </c>
      <c r="D77" s="57"/>
      <c r="E77" s="58">
        <v>205</v>
      </c>
      <c r="F77" s="15"/>
      <c r="G77" s="15"/>
      <c r="H77" s="15">
        <v>21</v>
      </c>
      <c r="I77" s="58">
        <f t="shared" si="3"/>
        <v>226</v>
      </c>
      <c r="J77" s="57"/>
      <c r="K77" s="38">
        <f t="shared" si="5"/>
        <v>4.4444444444444444E-3</v>
      </c>
      <c r="L77" s="35">
        <f t="shared" si="4"/>
        <v>1.3230639246202543E-2</v>
      </c>
      <c r="M77" s="13"/>
    </row>
    <row r="78" spans="1:38" s="14" customFormat="1" ht="13.5" customHeight="1" x14ac:dyDescent="0.25">
      <c r="A78" s="27">
        <v>2011</v>
      </c>
      <c r="B78" s="27" t="s">
        <v>25</v>
      </c>
      <c r="C78" s="58">
        <f>SUM('CFR Page Breakdown'!H45)</f>
        <v>169301</v>
      </c>
      <c r="D78" s="57"/>
      <c r="E78" s="58">
        <v>213</v>
      </c>
      <c r="F78" s="15"/>
      <c r="G78" s="15"/>
      <c r="H78" s="15">
        <v>17</v>
      </c>
      <c r="I78" s="58">
        <f t="shared" si="3"/>
        <v>230</v>
      </c>
      <c r="J78" s="57"/>
      <c r="K78" s="38">
        <f t="shared" si="5"/>
        <v>1.7699115044247787E-2</v>
      </c>
      <c r="L78" s="35">
        <f t="shared" si="4"/>
        <v>2.3003855124657087E-2</v>
      </c>
      <c r="M78" s="13"/>
    </row>
    <row r="79" spans="1:38" s="14" customFormat="1" ht="13.5" customHeight="1" x14ac:dyDescent="0.25">
      <c r="A79" s="27">
        <v>2012</v>
      </c>
      <c r="B79" s="27" t="s">
        <v>40</v>
      </c>
      <c r="C79" s="58">
        <f>SUM('CFR Page Breakdown'!H46)</f>
        <v>174545</v>
      </c>
      <c r="D79" s="57"/>
      <c r="E79" s="58">
        <v>221</v>
      </c>
      <c r="F79" s="15"/>
      <c r="G79" s="15"/>
      <c r="H79" s="15">
        <v>14</v>
      </c>
      <c r="I79" s="58">
        <f t="shared" si="3"/>
        <v>235</v>
      </c>
      <c r="J79" s="57"/>
      <c r="K79" s="38">
        <f t="shared" si="5"/>
        <v>2.1739130434782608E-2</v>
      </c>
      <c r="L79" s="35">
        <f t="shared" si="4"/>
        <v>3.0974418343660107E-2</v>
      </c>
      <c r="M79" s="13"/>
    </row>
    <row r="80" spans="1:38" s="14" customFormat="1" ht="13.5" customHeight="1" x14ac:dyDescent="0.25">
      <c r="A80" s="27">
        <v>2013</v>
      </c>
      <c r="B80" s="27" t="s">
        <v>23</v>
      </c>
      <c r="C80" s="58">
        <f>SUM('CFR Page Breakdown'!H47)</f>
        <v>175496</v>
      </c>
      <c r="D80" s="57"/>
      <c r="E80" s="58">
        <v>222</v>
      </c>
      <c r="F80" s="15"/>
      <c r="G80" s="15"/>
      <c r="H80" s="15">
        <v>13</v>
      </c>
      <c r="I80" s="58">
        <f t="shared" si="3"/>
        <v>235</v>
      </c>
      <c r="J80" s="57"/>
      <c r="K80" s="38">
        <f t="shared" si="5"/>
        <v>0</v>
      </c>
      <c r="L80" s="35">
        <f t="shared" si="4"/>
        <v>5.4484516886762722E-3</v>
      </c>
      <c r="M80" s="13"/>
    </row>
    <row r="81" spans="1:13" s="14" customFormat="1" ht="13.5" customHeight="1" x14ac:dyDescent="0.25">
      <c r="A81" s="48">
        <v>2014</v>
      </c>
      <c r="B81" s="48" t="s">
        <v>27</v>
      </c>
      <c r="C81" s="59">
        <f>SUM('CFR Page Breakdown'!H48)</f>
        <v>175274</v>
      </c>
      <c r="D81" s="56"/>
      <c r="E81" s="59">
        <v>212</v>
      </c>
      <c r="F81" s="49"/>
      <c r="G81" s="49"/>
      <c r="H81" s="49">
        <v>24</v>
      </c>
      <c r="I81" s="59">
        <f t="shared" ref="I81" si="6">SUM(E81:H81)</f>
        <v>236</v>
      </c>
      <c r="J81" s="65"/>
      <c r="K81" s="50">
        <f t="shared" si="5"/>
        <v>4.2553191489361703E-3</v>
      </c>
      <c r="L81" s="51">
        <f t="shared" si="4"/>
        <v>-1.264986096549209E-3</v>
      </c>
      <c r="M81" s="13"/>
    </row>
    <row r="82" spans="1:13" s="14" customFormat="1" ht="13.5" customHeight="1" x14ac:dyDescent="0.25">
      <c r="A82" s="27">
        <v>2015</v>
      </c>
      <c r="B82" s="27" t="s">
        <v>41</v>
      </c>
      <c r="C82" s="58">
        <f>SUM('CFR Page Breakdown'!H49)</f>
        <v>178351</v>
      </c>
      <c r="D82" s="57"/>
      <c r="E82" s="58">
        <v>224</v>
      </c>
      <c r="F82" s="15"/>
      <c r="G82" s="15"/>
      <c r="H82" s="15">
        <v>12</v>
      </c>
      <c r="I82" s="58">
        <v>237</v>
      </c>
      <c r="J82" s="66"/>
      <c r="K82" s="28">
        <f t="shared" ref="K82:K86" si="7">SUM(I82-I81)/I81</f>
        <v>4.2372881355932203E-3</v>
      </c>
      <c r="L82" s="37">
        <f t="shared" si="4"/>
        <v>1.7555370448554833E-2</v>
      </c>
      <c r="M82" s="13"/>
    </row>
    <row r="83" spans="1:13" s="14" customFormat="1" ht="13.5" customHeight="1" x14ac:dyDescent="0.25">
      <c r="A83" s="27">
        <v>2016</v>
      </c>
      <c r="B83" s="27" t="s">
        <v>42</v>
      </c>
      <c r="C83" s="58">
        <f>SUM('CFR Page Breakdown'!H50)</f>
        <v>185131</v>
      </c>
      <c r="D83" s="57"/>
      <c r="E83" s="58">
        <v>230</v>
      </c>
      <c r="F83" s="15"/>
      <c r="G83" s="15"/>
      <c r="H83" s="15">
        <v>11</v>
      </c>
      <c r="I83" s="58">
        <v>242</v>
      </c>
      <c r="J83" s="66"/>
      <c r="K83" s="28">
        <f t="shared" si="7"/>
        <v>2.1097046413502109E-2</v>
      </c>
      <c r="L83" s="37">
        <f t="shared" si="4"/>
        <v>3.8014925624190503E-2</v>
      </c>
      <c r="M83" s="13"/>
    </row>
    <row r="84" spans="1:13" s="14" customFormat="1" ht="13.5" customHeight="1" x14ac:dyDescent="0.25">
      <c r="A84" s="27">
        <v>2017</v>
      </c>
      <c r="B84" s="27" t="s">
        <v>43</v>
      </c>
      <c r="C84" s="58">
        <f>SUM('CFR Page Breakdown'!H51)</f>
        <v>186468</v>
      </c>
      <c r="D84" s="57"/>
      <c r="E84" s="58">
        <v>230</v>
      </c>
      <c r="F84" s="15"/>
      <c r="G84" s="15"/>
      <c r="H84" s="15">
        <v>12</v>
      </c>
      <c r="I84" s="58">
        <v>242</v>
      </c>
      <c r="J84" s="66"/>
      <c r="K84" s="28">
        <f t="shared" si="7"/>
        <v>0</v>
      </c>
      <c r="L84" s="37">
        <f t="shared" si="4"/>
        <v>7.2219131317823593E-3</v>
      </c>
      <c r="M84" s="13"/>
    </row>
    <row r="85" spans="1:13" s="14" customFormat="1" ht="13.5" customHeight="1" x14ac:dyDescent="0.25">
      <c r="A85" s="27">
        <v>2018</v>
      </c>
      <c r="B85" s="27" t="s">
        <v>45</v>
      </c>
      <c r="C85" s="58">
        <f>SUM('CFR Page Breakdown'!H52)</f>
        <v>185544</v>
      </c>
      <c r="D85" s="57"/>
      <c r="E85" s="58">
        <v>219</v>
      </c>
      <c r="F85" s="15"/>
      <c r="G85" s="15"/>
      <c r="H85" s="15">
        <v>23</v>
      </c>
      <c r="I85" s="58">
        <v>242</v>
      </c>
      <c r="J85" s="57"/>
      <c r="K85" s="38">
        <f t="shared" si="7"/>
        <v>0</v>
      </c>
      <c r="L85" s="35">
        <f t="shared" si="4"/>
        <v>-4.9552738271446042E-3</v>
      </c>
      <c r="M85" s="13"/>
    </row>
    <row r="86" spans="1:13" s="14" customFormat="1" ht="13.5" customHeight="1" x14ac:dyDescent="0.25">
      <c r="A86" s="77">
        <v>2019</v>
      </c>
      <c r="B86" s="77" t="s">
        <v>46</v>
      </c>
      <c r="C86" s="58">
        <f>SUM('CFR Page Breakdown'!H53)</f>
        <v>186067</v>
      </c>
      <c r="D86" s="57"/>
      <c r="E86" s="58">
        <v>221</v>
      </c>
      <c r="F86" s="15"/>
      <c r="G86" s="15"/>
      <c r="H86" s="15">
        <v>21</v>
      </c>
      <c r="I86" s="58">
        <v>242</v>
      </c>
      <c r="J86" s="57"/>
      <c r="K86" s="38">
        <f t="shared" si="7"/>
        <v>0</v>
      </c>
      <c r="L86" s="35">
        <f t="shared" ref="L86:L90" si="8">SUM(C86-C85)/C85</f>
        <v>2.8187384124520329E-3</v>
      </c>
      <c r="M86" s="13"/>
    </row>
    <row r="87" spans="1:13" s="14" customFormat="1" ht="13.5" customHeight="1" x14ac:dyDescent="0.25">
      <c r="A87" s="27">
        <v>2020</v>
      </c>
      <c r="B87" s="27" t="s">
        <v>50</v>
      </c>
      <c r="C87" s="75">
        <f>SUM('CFR Page Breakdown'!H54)</f>
        <v>186644</v>
      </c>
      <c r="D87" s="65"/>
      <c r="E87" s="75">
        <v>217</v>
      </c>
      <c r="F87" s="76"/>
      <c r="G87" s="76"/>
      <c r="H87" s="76">
        <v>25</v>
      </c>
      <c r="I87" s="75">
        <v>242</v>
      </c>
      <c r="J87" s="65"/>
      <c r="K87" s="50">
        <f>SUM(I87-I86)/I86</f>
        <v>0</v>
      </c>
      <c r="L87" s="51">
        <f t="shared" si="8"/>
        <v>3.1010334986859571E-3</v>
      </c>
      <c r="M87" s="13"/>
    </row>
    <row r="88" spans="1:13" s="14" customFormat="1" ht="13.5" customHeight="1" x14ac:dyDescent="0.25">
      <c r="A88" s="88">
        <v>2021</v>
      </c>
      <c r="B88" s="89" t="s">
        <v>51</v>
      </c>
      <c r="C88" s="92">
        <f>SUM('CFR Page Breakdown'!H55)</f>
        <v>188343</v>
      </c>
      <c r="D88" s="92"/>
      <c r="E88" s="94">
        <v>227</v>
      </c>
      <c r="F88" s="66"/>
      <c r="G88" s="94"/>
      <c r="H88" s="94">
        <v>16</v>
      </c>
      <c r="I88" s="93">
        <v>245</v>
      </c>
      <c r="J88" s="66"/>
      <c r="K88" s="38">
        <f>SUM(I88-I87)/I87</f>
        <v>1.2396694214876033E-2</v>
      </c>
      <c r="L88" s="37">
        <f t="shared" si="8"/>
        <v>9.102891065343649E-3</v>
      </c>
      <c r="M88" s="13"/>
    </row>
    <row r="89" spans="1:13" s="14" customFormat="1" ht="13.5" customHeight="1" x14ac:dyDescent="0.25">
      <c r="A89" s="88">
        <v>2022</v>
      </c>
      <c r="B89" s="89" t="s">
        <v>25</v>
      </c>
      <c r="C89" s="93">
        <f>SUM('CFR Page Breakdown'!H56)</f>
        <v>188148</v>
      </c>
      <c r="D89" s="66"/>
      <c r="E89" s="66">
        <v>215</v>
      </c>
      <c r="F89" s="15"/>
      <c r="G89" s="15"/>
      <c r="H89" s="15">
        <v>28</v>
      </c>
      <c r="I89" s="92">
        <v>245</v>
      </c>
      <c r="J89" s="57"/>
      <c r="K89" s="99">
        <f>SUM(I89-I88)/I88</f>
        <v>0</v>
      </c>
      <c r="L89" s="37">
        <f t="shared" si="8"/>
        <v>-1.0353450884821841E-3</v>
      </c>
      <c r="M89" s="13"/>
    </row>
    <row r="90" spans="1:13" s="14" customFormat="1" ht="13.5" customHeight="1" x14ac:dyDescent="0.25">
      <c r="A90" s="90">
        <v>2023</v>
      </c>
      <c r="B90" s="103" t="s">
        <v>54</v>
      </c>
      <c r="C90" s="58">
        <f>SUM('CFR Page Breakdown'!H57)</f>
        <v>190627</v>
      </c>
      <c r="D90" s="57"/>
      <c r="E90" s="57">
        <v>214</v>
      </c>
      <c r="F90" s="15"/>
      <c r="G90" s="15"/>
      <c r="H90" s="57">
        <v>29</v>
      </c>
      <c r="I90" s="91">
        <v>245</v>
      </c>
      <c r="J90" s="57"/>
      <c r="K90" s="100">
        <f>SUM(I90-I89)/I89</f>
        <v>0</v>
      </c>
      <c r="L90" s="35">
        <f t="shared" si="8"/>
        <v>1.3175797776218721E-2</v>
      </c>
      <c r="M90" s="13"/>
    </row>
    <row r="91" spans="1:13" s="14" customFormat="1" ht="13.5" customHeight="1" thickBot="1" x14ac:dyDescent="0.3">
      <c r="A91" s="95">
        <v>2024</v>
      </c>
      <c r="B91" s="80" t="s">
        <v>23</v>
      </c>
      <c r="C91" s="96"/>
      <c r="D91" s="97"/>
      <c r="E91" s="97"/>
      <c r="F91" s="78"/>
      <c r="G91" s="78"/>
      <c r="H91" s="78"/>
      <c r="I91" s="101"/>
      <c r="J91" s="79"/>
      <c r="K91" s="102"/>
      <c r="L91" s="98"/>
      <c r="M91" s="13"/>
    </row>
    <row r="92" spans="1:13" s="14" customFormat="1" ht="13.5" customHeight="1" x14ac:dyDescent="0.25">
      <c r="M92" s="13"/>
    </row>
    <row r="93" spans="1:13" s="14" customFormat="1" ht="13.5" customHeight="1" x14ac:dyDescent="0.25">
      <c r="A93" s="45"/>
      <c r="B93" s="45"/>
      <c r="C93" s="46"/>
      <c r="D93" s="46"/>
      <c r="E93" s="46"/>
      <c r="F93" s="46"/>
      <c r="G93" s="46"/>
      <c r="H93" s="46"/>
      <c r="I93" s="46"/>
      <c r="J93" s="46"/>
      <c r="K93" s="13"/>
      <c r="L93" s="13"/>
      <c r="M93" s="13"/>
    </row>
    <row r="94" spans="1:13" s="14" customFormat="1" ht="13.5" customHeight="1" x14ac:dyDescent="0.25">
      <c r="A94" s="19" t="s">
        <v>17</v>
      </c>
      <c r="B94" s="19"/>
      <c r="C94" s="20"/>
      <c r="D94" s="20"/>
      <c r="E94" s="46"/>
      <c r="F94" s="20"/>
      <c r="G94" s="20"/>
      <c r="H94" s="20"/>
      <c r="I94" s="20"/>
      <c r="J94" s="46"/>
      <c r="K94" s="13"/>
      <c r="L94" s="13"/>
      <c r="M94" s="13"/>
    </row>
    <row r="95" spans="1:13" s="24" customFormat="1" ht="13.5" customHeight="1" x14ac:dyDescent="0.25">
      <c r="A95" s="21" t="s">
        <v>16</v>
      </c>
      <c r="B95" s="21"/>
      <c r="C95" s="22"/>
      <c r="D95" s="22"/>
      <c r="E95" s="53"/>
      <c r="F95" s="22"/>
      <c r="G95" s="22"/>
      <c r="H95" s="22"/>
      <c r="I95" s="22"/>
      <c r="J95" s="53"/>
      <c r="K95" s="23"/>
      <c r="L95" s="23"/>
      <c r="M95" s="23"/>
    </row>
    <row r="96" spans="1:13" s="24" customFormat="1" ht="13.5" customHeight="1" x14ac:dyDescent="0.25">
      <c r="A96" s="21" t="s">
        <v>11</v>
      </c>
      <c r="B96" s="21"/>
      <c r="C96" s="22"/>
      <c r="D96" s="22"/>
      <c r="E96" s="53"/>
      <c r="F96" s="22"/>
      <c r="G96" s="22"/>
      <c r="H96" s="22"/>
      <c r="I96" s="22"/>
      <c r="J96" s="53"/>
      <c r="K96" s="23"/>
      <c r="L96" s="23"/>
      <c r="M96" s="23"/>
    </row>
    <row r="97" spans="1:13" s="24" customFormat="1" ht="13.5" customHeight="1" x14ac:dyDescent="0.25">
      <c r="A97" s="21" t="s">
        <v>18</v>
      </c>
      <c r="B97" s="21"/>
      <c r="C97" s="22"/>
      <c r="D97" s="22"/>
      <c r="E97" s="53"/>
      <c r="F97" s="22"/>
      <c r="G97" s="22"/>
      <c r="H97" s="22"/>
      <c r="I97" s="22"/>
      <c r="J97" s="53"/>
      <c r="K97" s="23"/>
      <c r="L97" s="23"/>
      <c r="M97" s="23"/>
    </row>
    <row r="98" spans="1:13" x14ac:dyDescent="0.25">
      <c r="C98" s="1"/>
      <c r="D98" s="1"/>
      <c r="E98" s="54"/>
      <c r="F98" s="1"/>
      <c r="G98" s="1"/>
      <c r="H98" s="1"/>
      <c r="I98" s="1"/>
      <c r="J98" s="54"/>
    </row>
    <row r="99" spans="1:13" x14ac:dyDescent="0.25">
      <c r="C99" s="2"/>
      <c r="D99" s="2"/>
      <c r="E99" s="55"/>
      <c r="F99" s="2"/>
      <c r="G99" s="2"/>
      <c r="H99" s="2"/>
      <c r="I99" s="2"/>
      <c r="J99" s="55"/>
    </row>
    <row r="100" spans="1:13" x14ac:dyDescent="0.25">
      <c r="C100" s="2"/>
      <c r="D100" s="2"/>
      <c r="E100" s="55"/>
      <c r="F100" s="2"/>
      <c r="G100" s="2"/>
      <c r="H100" s="2"/>
      <c r="I100" s="2"/>
      <c r="J100" s="55"/>
    </row>
    <row r="101" spans="1:13" x14ac:dyDescent="0.25">
      <c r="C101" s="2"/>
      <c r="D101" s="2"/>
      <c r="E101" s="55"/>
      <c r="F101" s="2"/>
      <c r="G101" s="2"/>
      <c r="H101" s="2"/>
      <c r="I101" s="2"/>
      <c r="J101" s="55"/>
    </row>
    <row r="102" spans="1:13" x14ac:dyDescent="0.25">
      <c r="C102" s="2"/>
      <c r="D102" s="2"/>
      <c r="E102" s="55"/>
      <c r="F102" s="2"/>
      <c r="G102" s="2"/>
      <c r="H102" s="2"/>
      <c r="I102" s="2"/>
      <c r="J102" s="55"/>
    </row>
    <row r="103" spans="1:13" x14ac:dyDescent="0.25">
      <c r="C103" s="2"/>
      <c r="D103" s="2"/>
      <c r="E103" s="55"/>
      <c r="F103" s="2"/>
      <c r="G103" s="2"/>
      <c r="H103" s="2"/>
      <c r="I103" s="2"/>
      <c r="J103" s="55"/>
    </row>
    <row r="104" spans="1:13" x14ac:dyDescent="0.25">
      <c r="C104" s="2"/>
      <c r="D104" s="2"/>
      <c r="E104" s="55"/>
      <c r="F104" s="2"/>
      <c r="G104" s="2"/>
      <c r="H104" s="2"/>
      <c r="I104" s="2"/>
      <c r="J104" s="55"/>
    </row>
    <row r="105" spans="1:13" x14ac:dyDescent="0.25">
      <c r="C105" s="2"/>
      <c r="D105" s="2"/>
      <c r="E105" s="55"/>
      <c r="F105" s="2"/>
      <c r="G105" s="2"/>
      <c r="H105" s="2"/>
      <c r="I105" s="2"/>
      <c r="J105" s="55"/>
    </row>
    <row r="106" spans="1:13" x14ac:dyDescent="0.25">
      <c r="C106" s="2"/>
      <c r="D106" s="2"/>
      <c r="E106" s="55"/>
      <c r="F106" s="2"/>
      <c r="G106" s="2"/>
      <c r="H106" s="2"/>
      <c r="I106" s="2"/>
      <c r="J106" s="55"/>
    </row>
    <row r="107" spans="1:13" x14ac:dyDescent="0.25">
      <c r="C107" s="2"/>
      <c r="D107" s="2"/>
      <c r="E107" s="55"/>
      <c r="F107" s="2"/>
      <c r="G107" s="2"/>
      <c r="H107" s="2"/>
      <c r="I107" s="2"/>
      <c r="J107" s="55"/>
    </row>
    <row r="108" spans="1:13" x14ac:dyDescent="0.25">
      <c r="C108" s="2"/>
      <c r="D108" s="2"/>
      <c r="E108" s="55"/>
      <c r="F108" s="2"/>
      <c r="G108" s="2"/>
      <c r="H108" s="2"/>
      <c r="I108" s="2"/>
      <c r="J108" s="55"/>
    </row>
    <row r="109" spans="1:13" x14ac:dyDescent="0.25">
      <c r="C109" s="2"/>
      <c r="D109" s="2"/>
      <c r="E109" s="55"/>
      <c r="F109" s="2"/>
      <c r="G109" s="2"/>
      <c r="H109" s="2"/>
      <c r="I109" s="2"/>
      <c r="J109" s="55"/>
    </row>
    <row r="110" spans="1:13" x14ac:dyDescent="0.25">
      <c r="C110" s="2"/>
      <c r="D110" s="2"/>
      <c r="E110" s="55"/>
      <c r="F110" s="2"/>
      <c r="G110" s="2"/>
      <c r="H110" s="2"/>
      <c r="I110" s="2"/>
      <c r="J110" s="55"/>
    </row>
    <row r="111" spans="1:13" x14ac:dyDescent="0.25">
      <c r="C111" s="2"/>
      <c r="D111" s="2"/>
      <c r="E111" s="55"/>
      <c r="F111" s="2"/>
      <c r="G111" s="2"/>
      <c r="H111" s="2"/>
      <c r="I111" s="2"/>
      <c r="J111" s="55"/>
    </row>
    <row r="112" spans="1:13" x14ac:dyDescent="0.25">
      <c r="C112" s="2"/>
      <c r="D112" s="2"/>
      <c r="E112" s="55"/>
      <c r="F112" s="2"/>
      <c r="G112" s="2"/>
      <c r="H112" s="2"/>
      <c r="I112" s="2"/>
      <c r="J112" s="55"/>
    </row>
    <row r="113" spans="3:10" x14ac:dyDescent="0.25">
      <c r="C113" s="2"/>
      <c r="D113" s="2"/>
      <c r="E113" s="55"/>
      <c r="F113" s="2"/>
      <c r="G113" s="2"/>
      <c r="H113" s="2"/>
      <c r="I113" s="2"/>
      <c r="J113" s="55"/>
    </row>
    <row r="114" spans="3:10" x14ac:dyDescent="0.25">
      <c r="C114" s="2"/>
      <c r="D114" s="2"/>
      <c r="E114" s="55"/>
      <c r="F114" s="2"/>
      <c r="G114" s="2"/>
      <c r="H114" s="2"/>
      <c r="I114" s="2"/>
      <c r="J114" s="55"/>
    </row>
    <row r="115" spans="3:10" x14ac:dyDescent="0.25">
      <c r="C115" s="2"/>
      <c r="D115" s="2"/>
      <c r="E115" s="55"/>
      <c r="F115" s="2"/>
      <c r="G115" s="2"/>
      <c r="H115" s="2"/>
      <c r="I115" s="2"/>
      <c r="J115" s="55"/>
    </row>
    <row r="116" spans="3:10" x14ac:dyDescent="0.25">
      <c r="C116" s="3"/>
      <c r="D116" s="3"/>
      <c r="E116" s="3"/>
      <c r="F116" s="3"/>
      <c r="G116" s="3"/>
      <c r="H116" s="3"/>
      <c r="I116" s="3"/>
      <c r="J116" s="3"/>
    </row>
    <row r="117" spans="3:10" x14ac:dyDescent="0.25">
      <c r="C117" s="3"/>
      <c r="D117" s="3"/>
      <c r="E117" s="3"/>
      <c r="F117" s="3"/>
      <c r="G117" s="3"/>
      <c r="H117" s="3"/>
      <c r="I117" s="3"/>
      <c r="J117" s="3"/>
    </row>
    <row r="118" spans="3:10" x14ac:dyDescent="0.25">
      <c r="C118" s="3"/>
      <c r="D118" s="3"/>
      <c r="E118" s="3"/>
      <c r="F118" s="3"/>
      <c r="G118" s="3"/>
      <c r="H118" s="3"/>
      <c r="I118" s="3"/>
      <c r="J118" s="3"/>
    </row>
    <row r="119" spans="3:10" x14ac:dyDescent="0.25">
      <c r="C119" s="3"/>
      <c r="D119" s="3"/>
      <c r="E119" s="3"/>
      <c r="F119" s="3"/>
      <c r="G119" s="3"/>
      <c r="H119" s="3"/>
      <c r="I119" s="3"/>
      <c r="J119" s="3"/>
    </row>
    <row r="120" spans="3:10" x14ac:dyDescent="0.25">
      <c r="C120" s="3"/>
      <c r="D120" s="3"/>
      <c r="E120" s="3"/>
      <c r="F120" s="3"/>
      <c r="G120" s="3"/>
      <c r="H120" s="3"/>
      <c r="I120" s="3"/>
      <c r="J120" s="3"/>
    </row>
    <row r="121" spans="3:10" x14ac:dyDescent="0.25">
      <c r="C121" s="3"/>
      <c r="D121" s="3"/>
      <c r="E121" s="3"/>
      <c r="F121" s="3"/>
      <c r="G121" s="3"/>
      <c r="H121" s="3"/>
      <c r="I121" s="3"/>
      <c r="J121" s="3"/>
    </row>
    <row r="122" spans="3:10" x14ac:dyDescent="0.25">
      <c r="C122" s="3"/>
      <c r="D122" s="3"/>
      <c r="E122" s="3"/>
      <c r="F122" s="3"/>
      <c r="G122" s="3"/>
      <c r="H122" s="3"/>
      <c r="I122" s="3"/>
      <c r="J122" s="3"/>
    </row>
    <row r="123" spans="3:10" x14ac:dyDescent="0.25">
      <c r="C123" s="3"/>
      <c r="D123" s="3"/>
      <c r="E123" s="3"/>
      <c r="F123" s="3"/>
      <c r="G123" s="3"/>
      <c r="H123" s="3"/>
      <c r="I123" s="3"/>
      <c r="J123" s="3"/>
    </row>
    <row r="124" spans="3:10" x14ac:dyDescent="0.25">
      <c r="C124" s="3"/>
      <c r="D124" s="3"/>
      <c r="E124" s="3"/>
      <c r="F124" s="3"/>
      <c r="G124" s="3"/>
      <c r="H124" s="3"/>
      <c r="I124" s="3"/>
      <c r="J124" s="3"/>
    </row>
    <row r="125" spans="3:10" x14ac:dyDescent="0.25">
      <c r="C125" s="3"/>
      <c r="D125" s="3"/>
      <c r="E125" s="3"/>
      <c r="F125" s="3"/>
      <c r="G125" s="3"/>
      <c r="H125" s="3"/>
      <c r="I125" s="3"/>
      <c r="J125" s="3"/>
    </row>
    <row r="126" spans="3:10" x14ac:dyDescent="0.25">
      <c r="C126" s="3"/>
      <c r="D126" s="3"/>
      <c r="E126" s="3"/>
      <c r="F126" s="3"/>
      <c r="G126" s="3"/>
      <c r="H126" s="3"/>
      <c r="I126" s="3"/>
      <c r="J126" s="3"/>
    </row>
    <row r="127" spans="3:10" x14ac:dyDescent="0.25">
      <c r="C127" s="3"/>
      <c r="D127" s="3"/>
      <c r="E127" s="3"/>
      <c r="F127" s="3"/>
      <c r="G127" s="3"/>
      <c r="H127" s="3"/>
      <c r="I127" s="3"/>
      <c r="J127" s="3"/>
    </row>
    <row r="128" spans="3:10" x14ac:dyDescent="0.25">
      <c r="C128" s="3"/>
      <c r="D128" s="3"/>
      <c r="E128" s="3"/>
      <c r="F128" s="3"/>
      <c r="G128" s="3"/>
      <c r="H128" s="3"/>
      <c r="I128" s="3"/>
      <c r="J128" s="3"/>
    </row>
  </sheetData>
  <mergeCells count="4">
    <mergeCell ref="A1:L1"/>
    <mergeCell ref="A2:L2"/>
    <mergeCell ref="A4:L4"/>
    <mergeCell ref="A3:L3"/>
  </mergeCells>
  <phoneticPr fontId="5" type="noConversion"/>
  <printOptions horizontalCentered="1"/>
  <pageMargins left="0.5" right="0.5" top="1" bottom="1" header="0.5" footer="0.5"/>
  <pageSetup scale="62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65"/>
  <sheetViews>
    <sheetView tabSelected="1" zoomScaleNormal="100" workbookViewId="0">
      <pane ySplit="8" topLeftCell="A54" activePane="bottomLeft" state="frozen"/>
      <selection pane="bottomLeft" activeCell="G57" sqref="G57"/>
    </sheetView>
  </sheetViews>
  <sheetFormatPr defaultColWidth="9.7265625" defaultRowHeight="12.5" x14ac:dyDescent="0.25"/>
  <cols>
    <col min="1" max="1" width="7.1796875" customWidth="1"/>
    <col min="2" max="2" width="10.26953125" customWidth="1"/>
    <col min="3" max="3" width="14.7265625" customWidth="1"/>
    <col min="4" max="4" width="18.26953125" customWidth="1"/>
    <col min="5" max="5" width="9.81640625" customWidth="1"/>
    <col min="6" max="6" width="13.81640625" bestFit="1" customWidth="1"/>
    <col min="7" max="7" width="16" bestFit="1" customWidth="1"/>
    <col min="8" max="8" width="15.453125" bestFit="1" customWidth="1"/>
    <col min="10" max="10" width="10.453125" customWidth="1"/>
  </cols>
  <sheetData>
    <row r="1" spans="1:26" ht="13" x14ac:dyDescent="0.3">
      <c r="A1" s="104" t="s">
        <v>14</v>
      </c>
      <c r="B1" s="104"/>
      <c r="C1" s="104"/>
      <c r="D1" s="104"/>
      <c r="E1" s="104"/>
      <c r="F1" s="104"/>
      <c r="G1" s="104"/>
      <c r="H1" s="104"/>
    </row>
    <row r="2" spans="1:26" ht="13" x14ac:dyDescent="0.3">
      <c r="A2" s="104" t="s">
        <v>52</v>
      </c>
      <c r="B2" s="104"/>
      <c r="C2" s="104"/>
      <c r="D2" s="104"/>
      <c r="E2" s="104"/>
      <c r="F2" s="104"/>
      <c r="G2" s="104"/>
      <c r="H2" s="104"/>
    </row>
    <row r="3" spans="1:26" ht="13" x14ac:dyDescent="0.25">
      <c r="A3" s="114" t="s">
        <v>38</v>
      </c>
      <c r="B3" s="114"/>
      <c r="C3" s="115"/>
      <c r="D3" s="115"/>
      <c r="E3" s="115"/>
      <c r="F3" s="115"/>
      <c r="G3" s="115"/>
      <c r="H3" s="115"/>
    </row>
    <row r="4" spans="1:26" ht="13.5" customHeight="1" x14ac:dyDescent="0.25"/>
    <row r="5" spans="1:26" ht="7.5" hidden="1" customHeight="1" thickBot="1" x14ac:dyDescent="0.35">
      <c r="A5" s="113"/>
      <c r="B5" s="113"/>
      <c r="C5" s="104"/>
      <c r="D5" s="104"/>
      <c r="E5" s="104"/>
      <c r="F5" s="104"/>
      <c r="G5" s="104"/>
      <c r="H5" s="104"/>
    </row>
    <row r="6" spans="1:26" x14ac:dyDescent="0.25">
      <c r="A6" s="119" t="s">
        <v>20</v>
      </c>
      <c r="B6" s="122" t="s">
        <v>22</v>
      </c>
      <c r="C6" s="110" t="s">
        <v>34</v>
      </c>
      <c r="D6" s="110" t="s">
        <v>35</v>
      </c>
      <c r="E6" s="110" t="s">
        <v>36</v>
      </c>
      <c r="F6" s="110" t="s">
        <v>19</v>
      </c>
      <c r="G6" s="110" t="s">
        <v>37</v>
      </c>
      <c r="H6" s="116" t="s">
        <v>21</v>
      </c>
    </row>
    <row r="7" spans="1:26" x14ac:dyDescent="0.25">
      <c r="A7" s="120"/>
      <c r="B7" s="123"/>
      <c r="C7" s="111"/>
      <c r="D7" s="111"/>
      <c r="E7" s="111"/>
      <c r="F7" s="111"/>
      <c r="G7" s="111"/>
      <c r="H7" s="117"/>
    </row>
    <row r="8" spans="1:26" x14ac:dyDescent="0.25">
      <c r="A8" s="121"/>
      <c r="B8" s="123"/>
      <c r="C8" s="112"/>
      <c r="D8" s="112"/>
      <c r="E8" s="112"/>
      <c r="F8" s="112"/>
      <c r="G8" s="112"/>
      <c r="H8" s="118"/>
    </row>
    <row r="9" spans="1:26" s="9" customFormat="1" ht="13" x14ac:dyDescent="0.3">
      <c r="A9" s="40">
        <v>1975</v>
      </c>
      <c r="B9" s="31"/>
      <c r="C9" s="30">
        <v>69704</v>
      </c>
      <c r="D9" s="30">
        <v>296</v>
      </c>
      <c r="E9" s="30">
        <v>792</v>
      </c>
      <c r="F9" s="30">
        <f>SUM(C9:E9)</f>
        <v>70792</v>
      </c>
      <c r="G9" s="30">
        <v>432</v>
      </c>
      <c r="H9" s="71">
        <f>SUM(F9:G9)</f>
        <v>71224</v>
      </c>
      <c r="I9" s="4"/>
      <c r="J9" s="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s="4" customFormat="1" ht="13" x14ac:dyDescent="0.3">
      <c r="A10" s="40">
        <v>1976</v>
      </c>
      <c r="B10" s="31"/>
      <c r="C10" s="30">
        <v>71289</v>
      </c>
      <c r="D10" s="30">
        <v>326</v>
      </c>
      <c r="E10" s="30">
        <v>693</v>
      </c>
      <c r="F10" s="30">
        <f t="shared" ref="F10:F29" si="0">SUM(C10:E10)</f>
        <v>72308</v>
      </c>
      <c r="G10" s="30">
        <v>432</v>
      </c>
      <c r="H10" s="26">
        <f t="shared" ref="H10:H33" si="1">SUM(F10:G10)</f>
        <v>72740</v>
      </c>
      <c r="J10" s="8"/>
    </row>
    <row r="11" spans="1:26" s="10" customFormat="1" ht="13" x14ac:dyDescent="0.3">
      <c r="A11" s="40">
        <v>1977</v>
      </c>
      <c r="B11" s="31"/>
      <c r="C11" s="30">
        <v>83425</v>
      </c>
      <c r="D11" s="30">
        <v>288</v>
      </c>
      <c r="E11" s="30">
        <v>584</v>
      </c>
      <c r="F11" s="30">
        <f t="shared" si="0"/>
        <v>84297</v>
      </c>
      <c r="G11" s="30">
        <v>432</v>
      </c>
      <c r="H11" s="26">
        <f t="shared" si="1"/>
        <v>84729</v>
      </c>
      <c r="I11" s="4"/>
      <c r="J11" s="8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s="4" customFormat="1" ht="13" x14ac:dyDescent="0.3">
      <c r="A12" s="40">
        <v>1978</v>
      </c>
      <c r="B12" s="31"/>
      <c r="C12" s="30">
        <v>88562</v>
      </c>
      <c r="D12" s="30">
        <v>301</v>
      </c>
      <c r="E12" s="30">
        <v>660</v>
      </c>
      <c r="F12" s="30">
        <f t="shared" si="0"/>
        <v>89523</v>
      </c>
      <c r="G12" s="30">
        <v>4628</v>
      </c>
      <c r="H12" s="26">
        <f t="shared" si="1"/>
        <v>94151</v>
      </c>
      <c r="J12" s="8"/>
    </row>
    <row r="13" spans="1:26" s="10" customFormat="1" ht="13" x14ac:dyDescent="0.3">
      <c r="A13" s="40">
        <v>1979</v>
      </c>
      <c r="B13" s="31"/>
      <c r="C13" s="30">
        <v>93144</v>
      </c>
      <c r="D13" s="30">
        <v>438</v>
      </c>
      <c r="E13" s="30">
        <v>990</v>
      </c>
      <c r="F13" s="30">
        <f t="shared" si="0"/>
        <v>94572</v>
      </c>
      <c r="G13" s="30">
        <v>3460</v>
      </c>
      <c r="H13" s="26">
        <f t="shared" si="1"/>
        <v>98032</v>
      </c>
      <c r="I13" s="4"/>
      <c r="J13" s="8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s="4" customFormat="1" ht="13" x14ac:dyDescent="0.3">
      <c r="A14" s="40">
        <v>1980</v>
      </c>
      <c r="B14" s="31"/>
      <c r="C14" s="30">
        <v>95043</v>
      </c>
      <c r="D14" s="30">
        <v>640</v>
      </c>
      <c r="E14" s="30">
        <v>1972</v>
      </c>
      <c r="F14" s="30">
        <f t="shared" si="0"/>
        <v>97655</v>
      </c>
      <c r="G14" s="30">
        <v>4640</v>
      </c>
      <c r="H14" s="26">
        <f t="shared" si="1"/>
        <v>102295</v>
      </c>
      <c r="J14" s="8"/>
    </row>
    <row r="15" spans="1:26" s="10" customFormat="1" ht="13" x14ac:dyDescent="0.3">
      <c r="A15" s="40">
        <v>1981</v>
      </c>
      <c r="B15" s="31"/>
      <c r="C15" s="30">
        <v>103699</v>
      </c>
      <c r="D15" s="30">
        <v>442</v>
      </c>
      <c r="E15" s="30">
        <v>1808</v>
      </c>
      <c r="F15" s="30">
        <f t="shared" si="0"/>
        <v>105949</v>
      </c>
      <c r="G15" s="30">
        <v>1160</v>
      </c>
      <c r="H15" s="26">
        <f t="shared" si="1"/>
        <v>107109</v>
      </c>
      <c r="I15" s="4"/>
      <c r="J15" s="8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s="4" customFormat="1" ht="13" x14ac:dyDescent="0.3">
      <c r="A16" s="40">
        <v>1982</v>
      </c>
      <c r="B16" s="31"/>
      <c r="C16" s="30">
        <v>102708</v>
      </c>
      <c r="D16" s="30">
        <v>328</v>
      </c>
      <c r="E16" s="30">
        <v>920</v>
      </c>
      <c r="F16" s="30">
        <f t="shared" si="0"/>
        <v>103956</v>
      </c>
      <c r="G16" s="30">
        <v>982</v>
      </c>
      <c r="H16" s="26">
        <f t="shared" si="1"/>
        <v>104938</v>
      </c>
      <c r="J16" s="8"/>
    </row>
    <row r="17" spans="1:26" s="10" customFormat="1" ht="13" x14ac:dyDescent="0.3">
      <c r="A17" s="40">
        <v>1983</v>
      </c>
      <c r="B17" s="31"/>
      <c r="C17" s="30">
        <v>102892</v>
      </c>
      <c r="D17" s="30">
        <v>354</v>
      </c>
      <c r="E17" s="30">
        <v>960</v>
      </c>
      <c r="F17" s="30">
        <f t="shared" si="0"/>
        <v>104206</v>
      </c>
      <c r="G17" s="30">
        <v>1448</v>
      </c>
      <c r="H17" s="26">
        <f t="shared" si="1"/>
        <v>105654</v>
      </c>
      <c r="I17" s="4"/>
      <c r="J17" s="8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s="4" customFormat="1" ht="13" x14ac:dyDescent="0.3">
      <c r="A18" s="40">
        <v>1984</v>
      </c>
      <c r="B18" s="31"/>
      <c r="C18" s="30">
        <v>110039</v>
      </c>
      <c r="D18" s="30">
        <v>324</v>
      </c>
      <c r="E18" s="30">
        <v>998</v>
      </c>
      <c r="F18" s="30">
        <f t="shared" si="0"/>
        <v>111361</v>
      </c>
      <c r="G18" s="30">
        <v>469</v>
      </c>
      <c r="H18" s="26">
        <f t="shared" si="1"/>
        <v>111830</v>
      </c>
      <c r="J18" s="8"/>
    </row>
    <row r="19" spans="1:26" s="10" customFormat="1" ht="13" x14ac:dyDescent="0.3">
      <c r="A19" s="40">
        <v>1985</v>
      </c>
      <c r="B19" s="31"/>
      <c r="C19" s="30">
        <v>102815</v>
      </c>
      <c r="D19" s="30">
        <v>336</v>
      </c>
      <c r="E19" s="30">
        <v>1054</v>
      </c>
      <c r="F19" s="30">
        <f t="shared" si="0"/>
        <v>104205</v>
      </c>
      <c r="G19" s="30">
        <v>1730</v>
      </c>
      <c r="H19" s="26">
        <f t="shared" si="1"/>
        <v>105935</v>
      </c>
      <c r="I19" s="4"/>
      <c r="J19" s="8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s="4" customFormat="1" ht="13" x14ac:dyDescent="0.3">
      <c r="A20" s="40">
        <v>1986</v>
      </c>
      <c r="B20" s="31"/>
      <c r="C20" s="30">
        <v>105973</v>
      </c>
      <c r="D20" s="30">
        <v>512</v>
      </c>
      <c r="E20" s="30">
        <v>1002</v>
      </c>
      <c r="F20" s="30">
        <f t="shared" si="0"/>
        <v>107487</v>
      </c>
      <c r="G20" s="30">
        <v>1922</v>
      </c>
      <c r="H20" s="26">
        <f t="shared" si="1"/>
        <v>109409</v>
      </c>
      <c r="J20" s="8"/>
    </row>
    <row r="21" spans="1:26" s="10" customFormat="1" ht="13" x14ac:dyDescent="0.3">
      <c r="A21" s="40">
        <v>1987</v>
      </c>
      <c r="B21" s="31"/>
      <c r="C21" s="30">
        <v>112007</v>
      </c>
      <c r="D21" s="30">
        <v>374</v>
      </c>
      <c r="E21" s="30">
        <v>1034</v>
      </c>
      <c r="F21" s="30">
        <f t="shared" si="0"/>
        <v>113415</v>
      </c>
      <c r="G21" s="30">
        <v>922</v>
      </c>
      <c r="H21" s="26">
        <f t="shared" si="1"/>
        <v>114337</v>
      </c>
      <c r="I21" s="4"/>
      <c r="J21" s="8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s="4" customFormat="1" ht="13" x14ac:dyDescent="0.3">
      <c r="A22" s="40">
        <v>1988</v>
      </c>
      <c r="B22" s="31"/>
      <c r="C22" s="30">
        <v>114634</v>
      </c>
      <c r="D22" s="30">
        <v>408</v>
      </c>
      <c r="E22" s="30">
        <v>1060</v>
      </c>
      <c r="F22" s="30">
        <f t="shared" si="0"/>
        <v>116102</v>
      </c>
      <c r="G22" s="30">
        <v>1378</v>
      </c>
      <c r="H22" s="26">
        <f t="shared" si="1"/>
        <v>117480</v>
      </c>
      <c r="J22" s="8"/>
    </row>
    <row r="23" spans="1:26" s="10" customFormat="1" ht="13" x14ac:dyDescent="0.3">
      <c r="A23" s="40">
        <v>1989</v>
      </c>
      <c r="B23" s="31"/>
      <c r="C23" s="30">
        <v>118586</v>
      </c>
      <c r="D23" s="30">
        <v>752</v>
      </c>
      <c r="E23" s="30">
        <v>1058</v>
      </c>
      <c r="F23" s="30">
        <f t="shared" si="0"/>
        <v>120396</v>
      </c>
      <c r="G23" s="30">
        <v>1694</v>
      </c>
      <c r="H23" s="26">
        <f t="shared" si="1"/>
        <v>122090</v>
      </c>
      <c r="I23" s="4"/>
      <c r="J23" s="8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s="4" customFormat="1" ht="13" x14ac:dyDescent="0.3">
      <c r="A24" s="40">
        <v>1990</v>
      </c>
      <c r="B24" s="31"/>
      <c r="C24" s="30">
        <v>121837</v>
      </c>
      <c r="D24" s="30">
        <v>376</v>
      </c>
      <c r="E24" s="30">
        <v>1098</v>
      </c>
      <c r="F24" s="30">
        <f t="shared" si="0"/>
        <v>123311</v>
      </c>
      <c r="G24" s="30">
        <v>3582</v>
      </c>
      <c r="H24" s="26">
        <f t="shared" si="1"/>
        <v>126893</v>
      </c>
      <c r="J24" s="8"/>
    </row>
    <row r="25" spans="1:26" s="10" customFormat="1" ht="13" x14ac:dyDescent="0.3">
      <c r="A25" s="40">
        <v>1991</v>
      </c>
      <c r="B25" s="31"/>
      <c r="C25" s="30">
        <v>119969</v>
      </c>
      <c r="D25" s="30">
        <v>478</v>
      </c>
      <c r="E25" s="30">
        <v>1106</v>
      </c>
      <c r="F25" s="30">
        <f t="shared" si="0"/>
        <v>121553</v>
      </c>
      <c r="G25" s="30">
        <v>3778</v>
      </c>
      <c r="H25" s="26">
        <f t="shared" si="1"/>
        <v>125331</v>
      </c>
      <c r="I25" s="4"/>
      <c r="J25" s="8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4" customFormat="1" ht="13" x14ac:dyDescent="0.3">
      <c r="A26" s="40">
        <v>1992</v>
      </c>
      <c r="B26" s="31"/>
      <c r="C26" s="30">
        <v>124026</v>
      </c>
      <c r="D26" s="30">
        <v>559</v>
      </c>
      <c r="E26" s="30">
        <v>1122</v>
      </c>
      <c r="F26" s="30">
        <f t="shared" si="0"/>
        <v>125707</v>
      </c>
      <c r="G26" s="30">
        <v>2637</v>
      </c>
      <c r="H26" s="26">
        <f t="shared" si="1"/>
        <v>128344</v>
      </c>
      <c r="J26" s="8"/>
    </row>
    <row r="27" spans="1:26" s="10" customFormat="1" ht="13" x14ac:dyDescent="0.3">
      <c r="A27" s="40">
        <v>1993</v>
      </c>
      <c r="B27" s="31"/>
      <c r="C27" s="30">
        <v>129162</v>
      </c>
      <c r="D27" s="30">
        <v>498</v>
      </c>
      <c r="E27" s="30">
        <v>1141</v>
      </c>
      <c r="F27" s="30">
        <f t="shared" si="0"/>
        <v>130801</v>
      </c>
      <c r="G27" s="30">
        <v>1427</v>
      </c>
      <c r="H27" s="26">
        <f t="shared" si="1"/>
        <v>132228</v>
      </c>
      <c r="I27" s="4"/>
      <c r="J27" s="8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4" customFormat="1" ht="13" x14ac:dyDescent="0.3">
      <c r="A28" s="40">
        <v>1994</v>
      </c>
      <c r="B28" s="31"/>
      <c r="C28" s="30">
        <v>129987</v>
      </c>
      <c r="D28" s="30">
        <v>936</v>
      </c>
      <c r="E28" s="30">
        <v>1094</v>
      </c>
      <c r="F28" s="30">
        <f t="shared" si="0"/>
        <v>132017</v>
      </c>
      <c r="G28" s="30">
        <v>2179</v>
      </c>
      <c r="H28" s="26">
        <f t="shared" si="1"/>
        <v>134196</v>
      </c>
      <c r="J28" s="8"/>
    </row>
    <row r="29" spans="1:26" s="10" customFormat="1" ht="13" x14ac:dyDescent="0.3">
      <c r="A29" s="40">
        <v>1995</v>
      </c>
      <c r="B29" s="31"/>
      <c r="C29" s="30">
        <v>134471</v>
      </c>
      <c r="D29" s="30">
        <v>1170</v>
      </c>
      <c r="E29" s="30">
        <v>1068</v>
      </c>
      <c r="F29" s="30">
        <f t="shared" si="0"/>
        <v>136709</v>
      </c>
      <c r="G29" s="30">
        <v>1477</v>
      </c>
      <c r="H29" s="26">
        <f t="shared" si="1"/>
        <v>138186</v>
      </c>
      <c r="I29" s="4"/>
      <c r="J29" s="8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4" customFormat="1" ht="13" x14ac:dyDescent="0.3">
      <c r="A30" s="40">
        <v>1996</v>
      </c>
      <c r="B30" s="31"/>
      <c r="C30" s="30">
        <v>129386</v>
      </c>
      <c r="D30" s="30">
        <v>622</v>
      </c>
      <c r="E30" s="30">
        <v>1033</v>
      </c>
      <c r="F30" s="29">
        <f>SUM(C30:E30)</f>
        <v>131041</v>
      </c>
      <c r="G30" s="30">
        <v>1071</v>
      </c>
      <c r="H30" s="26">
        <f t="shared" si="1"/>
        <v>132112</v>
      </c>
      <c r="J30" s="8"/>
    </row>
    <row r="31" spans="1:26" s="10" customFormat="1" ht="13" x14ac:dyDescent="0.3">
      <c r="A31" s="40">
        <v>1997</v>
      </c>
      <c r="B31" s="31"/>
      <c r="C31" s="30">
        <v>128672</v>
      </c>
      <c r="D31" s="30">
        <v>429</v>
      </c>
      <c r="E31" s="30">
        <v>1011</v>
      </c>
      <c r="F31" s="29">
        <f>SUM(C31:E31)</f>
        <v>130112</v>
      </c>
      <c r="G31" s="30">
        <v>948</v>
      </c>
      <c r="H31" s="26">
        <f t="shared" si="1"/>
        <v>131060</v>
      </c>
      <c r="I31" s="4"/>
      <c r="J31" s="8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4" customFormat="1" ht="13" x14ac:dyDescent="0.3">
      <c r="A32" s="40">
        <v>1998</v>
      </c>
      <c r="B32" s="31"/>
      <c r="C32" s="30">
        <v>132884</v>
      </c>
      <c r="D32" s="30">
        <v>417</v>
      </c>
      <c r="E32" s="30">
        <v>1015</v>
      </c>
      <c r="F32" s="29">
        <f>SUM(C32:E32)</f>
        <v>134316</v>
      </c>
      <c r="G32" s="30">
        <v>811</v>
      </c>
      <c r="H32" s="26">
        <f t="shared" si="1"/>
        <v>135127</v>
      </c>
      <c r="J32" s="8"/>
    </row>
    <row r="33" spans="1:11" s="4" customFormat="1" ht="13" x14ac:dyDescent="0.3">
      <c r="A33" s="40">
        <v>1999</v>
      </c>
      <c r="B33" s="31"/>
      <c r="C33" s="30">
        <v>130457</v>
      </c>
      <c r="D33" s="30">
        <v>401</v>
      </c>
      <c r="E33" s="30">
        <v>1022</v>
      </c>
      <c r="F33" s="29">
        <f>SUM(C33:E33)</f>
        <v>131880</v>
      </c>
      <c r="G33" s="30">
        <v>3052</v>
      </c>
      <c r="H33" s="26">
        <f t="shared" si="1"/>
        <v>134932</v>
      </c>
      <c r="J33" s="8"/>
    </row>
    <row r="34" spans="1:11" s="4" customFormat="1" ht="12.75" customHeight="1" x14ac:dyDescent="0.3">
      <c r="A34" s="40">
        <v>2000</v>
      </c>
      <c r="B34" s="31"/>
      <c r="C34" s="30">
        <v>133208</v>
      </c>
      <c r="D34" s="30">
        <v>407</v>
      </c>
      <c r="E34" s="30">
        <v>1019</v>
      </c>
      <c r="F34" s="30">
        <f t="shared" ref="F34:F42" si="2">SUM(C34:E34)</f>
        <v>134634</v>
      </c>
      <c r="G34" s="30">
        <v>3415</v>
      </c>
      <c r="H34" s="26">
        <f>SUM(F34:G34)</f>
        <v>138049</v>
      </c>
      <c r="J34" s="11"/>
    </row>
    <row r="35" spans="1:11" s="4" customFormat="1" ht="13" x14ac:dyDescent="0.3">
      <c r="A35" s="40">
        <v>2001</v>
      </c>
      <c r="B35" s="31"/>
      <c r="C35" s="30">
        <v>134582</v>
      </c>
      <c r="D35" s="30">
        <v>483</v>
      </c>
      <c r="E35" s="30">
        <v>1041</v>
      </c>
      <c r="F35" s="30">
        <f t="shared" si="2"/>
        <v>136106</v>
      </c>
      <c r="G35" s="30">
        <v>5175</v>
      </c>
      <c r="H35" s="26">
        <f t="shared" ref="H35:H42" si="3">SUM(F35:G35)</f>
        <v>141281</v>
      </c>
      <c r="J35" s="11"/>
    </row>
    <row r="36" spans="1:11" s="4" customFormat="1" ht="13" x14ac:dyDescent="0.3">
      <c r="A36" s="40">
        <v>2002</v>
      </c>
      <c r="B36" s="31"/>
      <c r="C36" s="30">
        <v>137373</v>
      </c>
      <c r="D36" s="30">
        <v>1114</v>
      </c>
      <c r="E36" s="30">
        <v>1039</v>
      </c>
      <c r="F36" s="30">
        <f t="shared" si="2"/>
        <v>139526</v>
      </c>
      <c r="G36" s="30">
        <v>5573</v>
      </c>
      <c r="H36" s="26">
        <f t="shared" si="3"/>
        <v>145099</v>
      </c>
      <c r="J36" s="11"/>
    </row>
    <row r="37" spans="1:11" s="4" customFormat="1" ht="13" x14ac:dyDescent="0.3">
      <c r="A37" s="40">
        <v>2003</v>
      </c>
      <c r="B37" s="31"/>
      <c r="C37" s="30">
        <v>139550</v>
      </c>
      <c r="D37" s="30">
        <v>421</v>
      </c>
      <c r="E37" s="30">
        <v>1053</v>
      </c>
      <c r="F37" s="30">
        <f t="shared" si="2"/>
        <v>141024</v>
      </c>
      <c r="G37" s="30">
        <v>3153</v>
      </c>
      <c r="H37" s="26">
        <f t="shared" si="3"/>
        <v>144177</v>
      </c>
      <c r="J37" s="11"/>
    </row>
    <row r="38" spans="1:11" s="4" customFormat="1" ht="13" x14ac:dyDescent="0.3">
      <c r="A38" s="40">
        <v>2004</v>
      </c>
      <c r="B38" s="31"/>
      <c r="C38" s="30">
        <v>143750</v>
      </c>
      <c r="D38" s="30">
        <v>447</v>
      </c>
      <c r="E38" s="30">
        <v>1073</v>
      </c>
      <c r="F38" s="30">
        <f t="shared" si="2"/>
        <v>145270</v>
      </c>
      <c r="G38" s="30">
        <v>2369</v>
      </c>
      <c r="H38" s="26">
        <f t="shared" si="3"/>
        <v>147639</v>
      </c>
      <c r="J38" s="11"/>
      <c r="K38" s="11"/>
    </row>
    <row r="39" spans="1:11" s="4" customFormat="1" ht="13" x14ac:dyDescent="0.3">
      <c r="A39" s="40">
        <v>2005</v>
      </c>
      <c r="B39" s="31"/>
      <c r="C39" s="30">
        <v>146422</v>
      </c>
      <c r="D39" s="30">
        <v>103</v>
      </c>
      <c r="E39" s="30">
        <v>1083</v>
      </c>
      <c r="F39" s="30">
        <f t="shared" si="2"/>
        <v>147608</v>
      </c>
      <c r="G39" s="30">
        <v>4365</v>
      </c>
      <c r="H39" s="26">
        <f t="shared" si="3"/>
        <v>151973</v>
      </c>
      <c r="J39" s="11"/>
      <c r="K39" s="11"/>
    </row>
    <row r="40" spans="1:11" s="4" customFormat="1" ht="13" x14ac:dyDescent="0.3">
      <c r="A40" s="40">
        <v>2006</v>
      </c>
      <c r="B40" s="31"/>
      <c r="C40" s="30">
        <v>149594</v>
      </c>
      <c r="D40" s="30">
        <v>376</v>
      </c>
      <c r="E40" s="30">
        <v>1077</v>
      </c>
      <c r="F40" s="30">
        <f t="shared" si="2"/>
        <v>151047</v>
      </c>
      <c r="G40" s="30">
        <v>3060</v>
      </c>
      <c r="H40" s="26">
        <f t="shared" si="3"/>
        <v>154107</v>
      </c>
      <c r="J40" s="11"/>
    </row>
    <row r="41" spans="1:11" s="4" customFormat="1" ht="13" x14ac:dyDescent="0.3">
      <c r="A41" s="40">
        <v>2007</v>
      </c>
      <c r="B41" s="31"/>
      <c r="C41" s="30">
        <v>149236</v>
      </c>
      <c r="D41" s="30">
        <v>428</v>
      </c>
      <c r="E41" s="30">
        <v>1088</v>
      </c>
      <c r="F41" s="30">
        <f t="shared" si="2"/>
        <v>150752</v>
      </c>
      <c r="G41" s="30">
        <v>5258</v>
      </c>
      <c r="H41" s="26">
        <f t="shared" si="3"/>
        <v>156010</v>
      </c>
      <c r="J41" s="11"/>
    </row>
    <row r="42" spans="1:11" s="4" customFormat="1" ht="13" x14ac:dyDescent="0.3">
      <c r="A42" s="40">
        <v>2008</v>
      </c>
      <c r="B42" s="31"/>
      <c r="C42" s="30">
        <v>151547</v>
      </c>
      <c r="D42" s="30">
        <v>453</v>
      </c>
      <c r="E42" s="30">
        <v>1101</v>
      </c>
      <c r="F42" s="30">
        <f t="shared" si="2"/>
        <v>153101</v>
      </c>
      <c r="G42" s="30">
        <v>4873</v>
      </c>
      <c r="H42" s="26">
        <f t="shared" si="3"/>
        <v>157974</v>
      </c>
    </row>
    <row r="43" spans="1:11" s="4" customFormat="1" ht="13" x14ac:dyDescent="0.3">
      <c r="A43" s="40">
        <v>2009</v>
      </c>
      <c r="B43" s="31"/>
      <c r="C43" s="30">
        <f>161809-3440</f>
        <v>158369</v>
      </c>
      <c r="D43" s="30">
        <v>412</v>
      </c>
      <c r="E43" s="30">
        <v>1112</v>
      </c>
      <c r="F43" s="30">
        <f t="shared" ref="F43:F48" si="4">SUM(C43:E43)</f>
        <v>159893</v>
      </c>
      <c r="G43" s="30">
        <v>3440</v>
      </c>
      <c r="H43" s="26">
        <f t="shared" ref="H43:H51" si="5">SUM(F43:G43)</f>
        <v>163333</v>
      </c>
      <c r="I43" s="11"/>
    </row>
    <row r="44" spans="1:11" s="4" customFormat="1" ht="13" x14ac:dyDescent="0.3">
      <c r="A44" s="40">
        <v>2010</v>
      </c>
      <c r="B44" s="32" t="s">
        <v>26</v>
      </c>
      <c r="C44" s="30">
        <v>152455</v>
      </c>
      <c r="D44" s="30">
        <v>512</v>
      </c>
      <c r="E44" s="30">
        <v>1122</v>
      </c>
      <c r="F44" s="30">
        <f t="shared" si="4"/>
        <v>154089</v>
      </c>
      <c r="G44" s="30">
        <v>11405</v>
      </c>
      <c r="H44" s="26">
        <f t="shared" si="5"/>
        <v>165494</v>
      </c>
      <c r="I44" s="11"/>
    </row>
    <row r="45" spans="1:11" s="4" customFormat="1" ht="13" x14ac:dyDescent="0.3">
      <c r="A45" s="40">
        <v>2011</v>
      </c>
      <c r="B45" s="32" t="s">
        <v>25</v>
      </c>
      <c r="C45" s="30">
        <v>159129</v>
      </c>
      <c r="D45" s="30">
        <v>486</v>
      </c>
      <c r="E45" s="30">
        <v>1142</v>
      </c>
      <c r="F45" s="30">
        <f t="shared" si="4"/>
        <v>160757</v>
      </c>
      <c r="G45" s="30">
        <v>8544</v>
      </c>
      <c r="H45" s="26">
        <f t="shared" si="5"/>
        <v>169301</v>
      </c>
      <c r="I45" s="11"/>
    </row>
    <row r="46" spans="1:11" s="4" customFormat="1" ht="13" x14ac:dyDescent="0.3">
      <c r="A46" s="40">
        <v>2012</v>
      </c>
      <c r="B46" s="32" t="s">
        <v>24</v>
      </c>
      <c r="C46" s="30">
        <v>164884</v>
      </c>
      <c r="D46" s="30">
        <v>472</v>
      </c>
      <c r="E46" s="30">
        <v>1142</v>
      </c>
      <c r="F46" s="30">
        <f t="shared" si="4"/>
        <v>166498</v>
      </c>
      <c r="G46" s="30">
        <v>8047</v>
      </c>
      <c r="H46" s="26">
        <f t="shared" si="5"/>
        <v>174545</v>
      </c>
      <c r="I46" s="11"/>
    </row>
    <row r="47" spans="1:11" s="4" customFormat="1" ht="13" x14ac:dyDescent="0.3">
      <c r="A47" s="40">
        <v>2013</v>
      </c>
      <c r="B47" s="32" t="s">
        <v>23</v>
      </c>
      <c r="C47" s="30">
        <v>166352</v>
      </c>
      <c r="D47" s="30">
        <v>520</v>
      </c>
      <c r="E47" s="30">
        <v>1170</v>
      </c>
      <c r="F47" s="30">
        <f t="shared" si="4"/>
        <v>168042</v>
      </c>
      <c r="G47" s="30">
        <v>7454</v>
      </c>
      <c r="H47" s="26">
        <f t="shared" si="5"/>
        <v>175496</v>
      </c>
      <c r="I47" s="11"/>
    </row>
    <row r="48" spans="1:11" s="4" customFormat="1" ht="13" x14ac:dyDescent="0.3">
      <c r="A48" s="40">
        <v>2014</v>
      </c>
      <c r="B48" s="32" t="s">
        <v>27</v>
      </c>
      <c r="C48" s="30">
        <v>165016</v>
      </c>
      <c r="D48" s="30">
        <v>538</v>
      </c>
      <c r="E48" s="30">
        <v>1176</v>
      </c>
      <c r="F48" s="30">
        <f t="shared" si="4"/>
        <v>166730</v>
      </c>
      <c r="G48" s="30">
        <v>8544</v>
      </c>
      <c r="H48" s="26">
        <f t="shared" si="5"/>
        <v>175274</v>
      </c>
      <c r="I48" s="11"/>
    </row>
    <row r="49" spans="1:11" s="4" customFormat="1" ht="13" x14ac:dyDescent="0.3">
      <c r="A49" s="40">
        <v>2015</v>
      </c>
      <c r="B49" s="32" t="s">
        <v>41</v>
      </c>
      <c r="C49" s="30">
        <v>170278</v>
      </c>
      <c r="D49" s="30">
        <v>495</v>
      </c>
      <c r="E49" s="30">
        <v>1244</v>
      </c>
      <c r="F49" s="30">
        <f t="shared" ref="F49:F53" si="6">SUM(C49:E49)</f>
        <v>172017</v>
      </c>
      <c r="G49" s="30">
        <v>6334</v>
      </c>
      <c r="H49" s="26">
        <f t="shared" si="5"/>
        <v>178351</v>
      </c>
      <c r="I49" s="11"/>
    </row>
    <row r="50" spans="1:11" s="4" customFormat="1" ht="13" x14ac:dyDescent="0.3">
      <c r="A50" s="40">
        <v>2016</v>
      </c>
      <c r="B50" s="32" t="s">
        <v>42</v>
      </c>
      <c r="C50" s="30">
        <v>174769</v>
      </c>
      <c r="D50" s="30">
        <v>570</v>
      </c>
      <c r="E50" s="30">
        <v>1248</v>
      </c>
      <c r="F50" s="30">
        <f t="shared" si="6"/>
        <v>176587</v>
      </c>
      <c r="G50" s="30">
        <v>8544</v>
      </c>
      <c r="H50" s="26">
        <f t="shared" si="5"/>
        <v>185131</v>
      </c>
      <c r="I50" s="11"/>
    </row>
    <row r="51" spans="1:11" s="4" customFormat="1" ht="13" x14ac:dyDescent="0.3">
      <c r="A51" s="41">
        <v>2017</v>
      </c>
      <c r="B51" s="42" t="s">
        <v>43</v>
      </c>
      <c r="C51" s="43">
        <v>178628</v>
      </c>
      <c r="D51" s="43">
        <v>846</v>
      </c>
      <c r="E51" s="43">
        <v>1264</v>
      </c>
      <c r="F51" s="43">
        <f t="shared" si="6"/>
        <v>180738</v>
      </c>
      <c r="G51" s="43">
        <v>5730</v>
      </c>
      <c r="H51" s="44">
        <f t="shared" si="5"/>
        <v>186468</v>
      </c>
      <c r="I51" s="11"/>
    </row>
    <row r="52" spans="1:11" s="4" customFormat="1" ht="13" x14ac:dyDescent="0.3">
      <c r="A52" s="72">
        <v>2018</v>
      </c>
      <c r="B52" s="32" t="s">
        <v>45</v>
      </c>
      <c r="C52" s="30">
        <v>170952</v>
      </c>
      <c r="D52" s="30">
        <v>608</v>
      </c>
      <c r="E52" s="30">
        <v>1266</v>
      </c>
      <c r="F52" s="30">
        <f t="shared" si="6"/>
        <v>172826</v>
      </c>
      <c r="G52" s="30">
        <v>12718</v>
      </c>
      <c r="H52" s="74">
        <f t="shared" ref="H52:H58" si="7">SUM(F52:G52)</f>
        <v>185544</v>
      </c>
      <c r="I52" s="11"/>
    </row>
    <row r="53" spans="1:11" s="4" customFormat="1" ht="13" x14ac:dyDescent="0.3">
      <c r="A53" s="73">
        <v>2019</v>
      </c>
      <c r="B53" s="32" t="s">
        <v>46</v>
      </c>
      <c r="C53" s="30">
        <v>172022</v>
      </c>
      <c r="D53" s="30">
        <v>1092</v>
      </c>
      <c r="E53" s="30">
        <v>1253</v>
      </c>
      <c r="F53" s="30">
        <f t="shared" si="6"/>
        <v>174367</v>
      </c>
      <c r="G53" s="30">
        <v>11700</v>
      </c>
      <c r="H53" s="74">
        <f t="shared" si="7"/>
        <v>186067</v>
      </c>
      <c r="I53" s="11"/>
    </row>
    <row r="54" spans="1:11" s="4" customFormat="1" ht="13" x14ac:dyDescent="0.3">
      <c r="A54" s="73">
        <v>2020</v>
      </c>
      <c r="B54" s="32" t="s">
        <v>50</v>
      </c>
      <c r="C54" s="30">
        <v>172134</v>
      </c>
      <c r="D54" s="30">
        <v>575</v>
      </c>
      <c r="E54" s="30">
        <v>1253</v>
      </c>
      <c r="F54" s="30">
        <f>SUM(C54:E54)</f>
        <v>173962</v>
      </c>
      <c r="G54" s="30">
        <v>12682</v>
      </c>
      <c r="H54" s="74">
        <f t="shared" si="7"/>
        <v>186644</v>
      </c>
      <c r="I54" s="11"/>
    </row>
    <row r="55" spans="1:11" s="4" customFormat="1" ht="13" x14ac:dyDescent="0.3">
      <c r="A55" s="31">
        <v>2021</v>
      </c>
      <c r="B55" s="32" t="s">
        <v>51</v>
      </c>
      <c r="C55" s="30">
        <v>180495</v>
      </c>
      <c r="D55" s="30">
        <v>788</v>
      </c>
      <c r="E55" s="30">
        <v>1275</v>
      </c>
      <c r="F55" s="30">
        <f>SUM(C55:E55)</f>
        <v>182558</v>
      </c>
      <c r="G55" s="30">
        <v>5785</v>
      </c>
      <c r="H55" s="74">
        <f t="shared" si="7"/>
        <v>188343</v>
      </c>
      <c r="I55" s="11"/>
    </row>
    <row r="56" spans="1:11" s="4" customFormat="1" ht="13" x14ac:dyDescent="0.3">
      <c r="A56" s="84">
        <v>2022</v>
      </c>
      <c r="B56" s="85" t="s">
        <v>25</v>
      </c>
      <c r="C56" s="86">
        <v>171565</v>
      </c>
      <c r="D56" s="86">
        <v>670</v>
      </c>
      <c r="E56" s="86">
        <v>1288</v>
      </c>
      <c r="F56" s="86">
        <f>SUM(C56:E56)</f>
        <v>173523</v>
      </c>
      <c r="G56" s="86">
        <v>14625</v>
      </c>
      <c r="H56" s="87">
        <f t="shared" si="7"/>
        <v>188148</v>
      </c>
      <c r="I56" s="11"/>
    </row>
    <row r="57" spans="1:11" s="4" customFormat="1" ht="13" x14ac:dyDescent="0.3">
      <c r="A57" s="82">
        <v>2023</v>
      </c>
      <c r="B57" s="42" t="s">
        <v>54</v>
      </c>
      <c r="C57" s="43">
        <v>172972</v>
      </c>
      <c r="D57" s="43">
        <v>909</v>
      </c>
      <c r="E57" s="43">
        <v>1304</v>
      </c>
      <c r="F57" s="43">
        <f>SUM(C57:E57)</f>
        <v>175185</v>
      </c>
      <c r="G57" s="43">
        <v>15442</v>
      </c>
      <c r="H57" s="83">
        <f t="shared" si="7"/>
        <v>190627</v>
      </c>
      <c r="I57" s="11"/>
    </row>
    <row r="58" spans="1:11" s="4" customFormat="1" ht="13.5" thickBot="1" x14ac:dyDescent="0.35">
      <c r="A58" s="81">
        <v>2024</v>
      </c>
      <c r="B58" s="33" t="s">
        <v>23</v>
      </c>
      <c r="C58" s="34"/>
      <c r="D58" s="34"/>
      <c r="E58" s="34"/>
      <c r="F58" s="34">
        <f>SUM(C58:E58)</f>
        <v>0</v>
      </c>
      <c r="G58" s="34"/>
      <c r="H58" s="70">
        <f t="shared" si="7"/>
        <v>0</v>
      </c>
      <c r="I58" s="11"/>
    </row>
    <row r="59" spans="1:11" s="4" customFormat="1" ht="13" x14ac:dyDescent="0.3">
      <c r="I59" s="11"/>
    </row>
    <row r="60" spans="1:11" s="4" customFormat="1" ht="13.5" customHeight="1" x14ac:dyDescent="0.3">
      <c r="A60" s="4" t="s">
        <v>15</v>
      </c>
      <c r="C60" s="12"/>
    </row>
    <row r="61" spans="1:11" s="4" customFormat="1" ht="27" customHeight="1" x14ac:dyDescent="0.3">
      <c r="A61" s="109" t="s">
        <v>28</v>
      </c>
      <c r="B61" s="109"/>
      <c r="C61" s="109"/>
      <c r="D61" s="109"/>
      <c r="E61" s="109"/>
      <c r="F61" s="109"/>
      <c r="G61" s="109"/>
      <c r="H61" s="109"/>
    </row>
    <row r="62" spans="1:11" ht="15.5" x14ac:dyDescent="0.35">
      <c r="A62" s="4"/>
      <c r="B62" s="4"/>
      <c r="C62" s="6"/>
      <c r="D62" s="6"/>
      <c r="E62" s="6"/>
      <c r="F62" s="6"/>
      <c r="G62" s="6"/>
      <c r="H62" s="6"/>
      <c r="I62" s="6"/>
      <c r="J62" s="7"/>
      <c r="K62" s="7"/>
    </row>
    <row r="64" spans="1:11" x14ac:dyDescent="0.25">
      <c r="D64" s="3"/>
      <c r="E64" s="3"/>
      <c r="G64" s="3"/>
    </row>
    <row r="65" spans="4:7" x14ac:dyDescent="0.25">
      <c r="D65" s="3"/>
      <c r="E65" s="3"/>
      <c r="G65" s="3"/>
    </row>
  </sheetData>
  <mergeCells count="13">
    <mergeCell ref="A61:H61"/>
    <mergeCell ref="D6:D8"/>
    <mergeCell ref="E6:E8"/>
    <mergeCell ref="A1:H1"/>
    <mergeCell ref="A5:H5"/>
    <mergeCell ref="A3:H3"/>
    <mergeCell ref="F6:F8"/>
    <mergeCell ref="G6:G8"/>
    <mergeCell ref="H6:H8"/>
    <mergeCell ref="A6:A8"/>
    <mergeCell ref="C6:C8"/>
    <mergeCell ref="B6:B8"/>
    <mergeCell ref="A2:H2"/>
  </mergeCells>
  <phoneticPr fontId="5" type="noConversion"/>
  <pageMargins left="0.5" right="0.5" top="0.5" bottom="0.5" header="0.5" footer="0.5"/>
  <pageSetup scale="88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CFR Vols</vt:lpstr>
      <vt:lpstr>CFR Page Breakdown</vt:lpstr>
      <vt:lpstr>'CFR Page Breakdown'!Print_Area</vt:lpstr>
      <vt:lpstr>'CFR Vols'!Print_Area</vt:lpstr>
      <vt:lpstr>'CFR Vols'!Print_Titles</vt:lpstr>
    </vt:vector>
  </TitlesOfParts>
  <Company>nara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 M. Lancellotti</dc:creator>
  <cp:lastModifiedBy>Otovo, Amelia E. (OFR)</cp:lastModifiedBy>
  <cp:lastPrinted>2024-01-03T18:02:45Z</cp:lastPrinted>
  <dcterms:created xsi:type="dcterms:W3CDTF">1999-02-16T13:12:43Z</dcterms:created>
  <dcterms:modified xsi:type="dcterms:W3CDTF">2025-09-26T14:14:15Z</dcterms:modified>
</cp:coreProperties>
</file>